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UTMACH-UPES 2022\Ga2 Registrar información POA y reformas\22 POA 2022 por Programas al 22112022 Ajustado R8\82 Formación y Gestión Académica\"/>
    </mc:Choice>
  </mc:AlternateContent>
  <bookViews>
    <workbookView xWindow="0" yWindow="0" windowWidth="20490" windowHeight="765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externalReferences>
    <externalReference r:id="rId7"/>
    <externalReference r:id="rId8"/>
    <externalReference r:id="rId9"/>
  </externalReferences>
  <definedNames>
    <definedName name="_Fill">#REF!</definedName>
    <definedName name="_xlnm._FilterDatabase" localSheetId="0" hidden="1">'Formato POA 2022'!$A$9:$AE$9</definedName>
    <definedName name="_Key1">#REF!</definedName>
    <definedName name="_Order1">0</definedName>
    <definedName name="_Order2">0</definedName>
    <definedName name="_Sort">#REF!</definedName>
    <definedName name="Aseo">[1]PRODUCTO!$A$84:$D$94</definedName>
    <definedName name="capacitacion">[1]PRODUCTO!$A$2:$D$3</definedName>
    <definedName name="cuadro14">#REF!</definedName>
    <definedName name="CUADROCATORCE">#REF!</definedName>
    <definedName name="cuadroCUATRO">#REF!</definedName>
    <definedName name="cuadrotrece">#REF!</definedName>
    <definedName name="dos">#REF!</definedName>
    <definedName name="E12.38">[2]Rectorado!#REF!</definedName>
    <definedName name="Equipos">[1]PRODUCTO!$A$60:$D$68</definedName>
    <definedName name="FFFF">#REF!</definedName>
    <definedName name="HOLA">#REF!</definedName>
    <definedName name="Impresion">[1]PRODUCTO!$A$71:$D$81</definedName>
    <definedName name="Maquinaria">[1]PRODUCTO!$A$97:$D$169</definedName>
    <definedName name="Materiales">[1]PRODUCTO!$A$6:$D$45</definedName>
    <definedName name="Mobiliarios">[1]PRODUCTO!$A$48:$D$57</definedName>
    <definedName name="NOTA1">#REF!</definedName>
    <definedName name="partidas">[3]partidas!$A$2:$E$39</definedName>
    <definedName name="_xlnm.Print_Titles" localSheetId="0">'Formato POA 2022'!$A:$A,'Formato POA 2022'!$7:$9</definedName>
    <definedName name="TRECE">#REF!</definedName>
    <definedName name="varios">[1]PRODUCTO!$A$172:$E$210</definedName>
    <definedName name="Y">#REF!</definedName>
  </definedNames>
  <calcPr calcId="162913"/>
  <extLst>
    <ext uri="GoogleSheetsCustomDataVersion1">
      <go:sheetsCustomData xmlns:go="http://customooxmlschemas.google.com/" r:id="rId14" roundtripDataSignature="AMtx7mgnejxl2ybp6vuVXSuAjD5tzM6lrQ=="/>
    </ext>
  </extLst>
</workbook>
</file>

<file path=xl/calcChain.xml><?xml version="1.0" encoding="utf-8"?>
<calcChain xmlns="http://schemas.openxmlformats.org/spreadsheetml/2006/main">
  <c r="X11" i="1" l="1"/>
  <c r="S615" i="1" l="1"/>
  <c r="S607" i="1"/>
  <c r="S597" i="1"/>
  <c r="AA289" i="1"/>
  <c r="Z291" i="1"/>
  <c r="Z292" i="1"/>
  <c r="Z293" i="1"/>
  <c r="Z294" i="1"/>
  <c r="Z295" i="1"/>
  <c r="Z296" i="1"/>
  <c r="Z297" i="1"/>
  <c r="Z298" i="1"/>
  <c r="Z299" i="1"/>
  <c r="Z300" i="1"/>
  <c r="Z301" i="1"/>
  <c r="Z302" i="1"/>
  <c r="Z303" i="1"/>
  <c r="Z290" i="1"/>
  <c r="Y291" i="1"/>
  <c r="Y292" i="1"/>
  <c r="Y293" i="1"/>
  <c r="Y294" i="1"/>
  <c r="Y295" i="1"/>
  <c r="Y296" i="1"/>
  <c r="Y297" i="1"/>
  <c r="Y298" i="1"/>
  <c r="Y299" i="1"/>
  <c r="Y300" i="1"/>
  <c r="Y301" i="1"/>
  <c r="Y302" i="1"/>
  <c r="Y303" i="1"/>
  <c r="Y290" i="1"/>
  <c r="AA287" i="1"/>
  <c r="Z418" i="1" l="1"/>
  <c r="Y574" i="1" l="1"/>
  <c r="Z574" i="1" s="1"/>
  <c r="Z573" i="1"/>
  <c r="Y573" i="1"/>
  <c r="Y572" i="1"/>
  <c r="Z572" i="1" s="1"/>
  <c r="Z571" i="1"/>
  <c r="Y571" i="1"/>
  <c r="Y561" i="1"/>
  <c r="Z561" i="1" s="1"/>
  <c r="AA560" i="1" s="1"/>
  <c r="Y554" i="1"/>
  <c r="Z554" i="1" s="1"/>
  <c r="Z553" i="1"/>
  <c r="Y553" i="1"/>
  <c r="Y552" i="1"/>
  <c r="Z552" i="1" s="1"/>
  <c r="Z551" i="1"/>
  <c r="AA550" i="1" s="1"/>
  <c r="Y551" i="1"/>
  <c r="Z548" i="1"/>
  <c r="Y548" i="1"/>
  <c r="Y547" i="1"/>
  <c r="Z547" i="1" s="1"/>
  <c r="Z546" i="1"/>
  <c r="Y546" i="1"/>
  <c r="Y545" i="1"/>
  <c r="Z545" i="1" s="1"/>
  <c r="Z535" i="1"/>
  <c r="AA534" i="1" s="1"/>
  <c r="Y535" i="1"/>
  <c r="Z528" i="1"/>
  <c r="Y528" i="1"/>
  <c r="Y527" i="1"/>
  <c r="Z527" i="1" s="1"/>
  <c r="Z526" i="1"/>
  <c r="Y526" i="1"/>
  <c r="Y525" i="1"/>
  <c r="Z525" i="1" s="1"/>
  <c r="Y522" i="1"/>
  <c r="Z522" i="1" s="1"/>
  <c r="Z521" i="1"/>
  <c r="Y521" i="1"/>
  <c r="Y520" i="1"/>
  <c r="Z520" i="1" s="1"/>
  <c r="Z519" i="1"/>
  <c r="AA518" i="1" s="1"/>
  <c r="Y519" i="1"/>
  <c r="Y509" i="1"/>
  <c r="Z509" i="1" s="1"/>
  <c r="AA508" i="1" s="1"/>
  <c r="Y502" i="1"/>
  <c r="Z502" i="1" s="1"/>
  <c r="Z501" i="1"/>
  <c r="Y501" i="1"/>
  <c r="Y500" i="1"/>
  <c r="Z500" i="1" s="1"/>
  <c r="Z499" i="1"/>
  <c r="AA498" i="1" s="1"/>
  <c r="Y499" i="1"/>
  <c r="Z496" i="1"/>
  <c r="Y496" i="1"/>
  <c r="Y495" i="1"/>
  <c r="Z495" i="1" s="1"/>
  <c r="Z494" i="1"/>
  <c r="Y494" i="1"/>
  <c r="Y493" i="1"/>
  <c r="Z493" i="1" s="1"/>
  <c r="Y483" i="1"/>
  <c r="Z483" i="1" s="1"/>
  <c r="AA482" i="1" s="1"/>
  <c r="Z476" i="1"/>
  <c r="Y476" i="1"/>
  <c r="Y475" i="1"/>
  <c r="Z475" i="1" s="1"/>
  <c r="Z474" i="1"/>
  <c r="Y474" i="1"/>
  <c r="Y473" i="1"/>
  <c r="Z473" i="1" s="1"/>
  <c r="Y470" i="1"/>
  <c r="Z470" i="1" s="1"/>
  <c r="Z469" i="1"/>
  <c r="Y469" i="1"/>
  <c r="Y468" i="1"/>
  <c r="Z468" i="1" s="1"/>
  <c r="Z467" i="1"/>
  <c r="AA466" i="1" s="1"/>
  <c r="Y467" i="1"/>
  <c r="Y457" i="1"/>
  <c r="Z457" i="1" s="1"/>
  <c r="AA456" i="1" s="1"/>
  <c r="Y450" i="1"/>
  <c r="Z450" i="1" s="1"/>
  <c r="Z449" i="1"/>
  <c r="Y449" i="1"/>
  <c r="Y448" i="1"/>
  <c r="Z448" i="1" s="1"/>
  <c r="Z447" i="1"/>
  <c r="Y447" i="1"/>
  <c r="Z444" i="1"/>
  <c r="Y444" i="1"/>
  <c r="Y443" i="1"/>
  <c r="Z443" i="1" s="1"/>
  <c r="Z442" i="1"/>
  <c r="Y442" i="1"/>
  <c r="Y441" i="1"/>
  <c r="Z441" i="1" s="1"/>
  <c r="AA440" i="1" s="1"/>
  <c r="Z431" i="1"/>
  <c r="AA430" i="1" s="1"/>
  <c r="Y431" i="1"/>
  <c r="Z424" i="1"/>
  <c r="Y424" i="1"/>
  <c r="Y423" i="1"/>
  <c r="Z423" i="1" s="1"/>
  <c r="Z422" i="1"/>
  <c r="Y422" i="1"/>
  <c r="Y421" i="1"/>
  <c r="Z421" i="1" s="1"/>
  <c r="AA420" i="1" s="1"/>
  <c r="AA445" i="1" s="1"/>
  <c r="AA417" i="1"/>
  <c r="S595" i="1" s="1"/>
  <c r="Z407" i="1"/>
  <c r="Y407" i="1"/>
  <c r="Y406" i="1"/>
  <c r="Z406" i="1" s="1"/>
  <c r="Z405" i="1"/>
  <c r="Y405" i="1"/>
  <c r="Y404" i="1"/>
  <c r="Z404" i="1" s="1"/>
  <c r="Y399" i="1"/>
  <c r="Z399" i="1" s="1"/>
  <c r="AA398" i="1" s="1"/>
  <c r="Z397" i="1"/>
  <c r="Y397" i="1"/>
  <c r="Y396" i="1"/>
  <c r="Z396" i="1" s="1"/>
  <c r="Z395" i="1"/>
  <c r="Y395" i="1"/>
  <c r="Y394" i="1"/>
  <c r="Z394" i="1" s="1"/>
  <c r="Y391" i="1"/>
  <c r="Z391" i="1" s="1"/>
  <c r="Y390" i="1"/>
  <c r="Z390" i="1" s="1"/>
  <c r="Y389" i="1"/>
  <c r="Z389" i="1" s="1"/>
  <c r="Y388" i="1"/>
  <c r="Z388" i="1" s="1"/>
  <c r="Z378" i="1"/>
  <c r="AA377" i="1" s="1"/>
  <c r="Y378" i="1"/>
  <c r="Y371" i="1"/>
  <c r="Z371" i="1" s="1"/>
  <c r="Z370" i="1"/>
  <c r="Y370" i="1"/>
  <c r="Y369" i="1"/>
  <c r="Z369" i="1" s="1"/>
  <c r="Z368" i="1"/>
  <c r="Y368" i="1"/>
  <c r="Z365" i="1"/>
  <c r="Y365" i="1"/>
  <c r="Y364" i="1"/>
  <c r="Z364" i="1" s="1"/>
  <c r="Z363" i="1"/>
  <c r="Y363" i="1"/>
  <c r="Y362" i="1"/>
  <c r="Z362" i="1" s="1"/>
  <c r="AA361" i="1" s="1"/>
  <c r="Z352" i="1"/>
  <c r="Y352" i="1"/>
  <c r="AA351" i="1"/>
  <c r="Z345" i="1"/>
  <c r="Y345" i="1"/>
  <c r="Y344" i="1"/>
  <c r="Z344" i="1" s="1"/>
  <c r="Z343" i="1"/>
  <c r="Y343" i="1"/>
  <c r="Y342" i="1"/>
  <c r="Z342" i="1" s="1"/>
  <c r="Y339" i="1"/>
  <c r="Z339" i="1" s="1"/>
  <c r="Y338" i="1"/>
  <c r="Z338" i="1" s="1"/>
  <c r="Y337" i="1"/>
  <c r="Z337" i="1" s="1"/>
  <c r="Y336" i="1"/>
  <c r="Z336" i="1" s="1"/>
  <c r="Z326" i="1"/>
  <c r="AA325" i="1" s="1"/>
  <c r="Y326" i="1"/>
  <c r="Y319" i="1"/>
  <c r="Z319" i="1" s="1"/>
  <c r="Y318" i="1"/>
  <c r="Z318" i="1" s="1"/>
  <c r="Y317" i="1"/>
  <c r="Z317" i="1" s="1"/>
  <c r="Y316" i="1"/>
  <c r="Z316" i="1" s="1"/>
  <c r="S587" i="1"/>
  <c r="AA285" i="1"/>
  <c r="S596" i="1" s="1"/>
  <c r="Y284" i="1"/>
  <c r="Z284" i="1" s="1"/>
  <c r="AA283" i="1" s="1"/>
  <c r="Y282" i="1"/>
  <c r="Z282" i="1" s="1"/>
  <c r="Z281" i="1"/>
  <c r="Y281" i="1"/>
  <c r="Y280" i="1"/>
  <c r="Z280" i="1" s="1"/>
  <c r="Z279" i="1"/>
  <c r="Y279" i="1"/>
  <c r="Y277" i="1"/>
  <c r="Z277" i="1" s="1"/>
  <c r="Y276" i="1"/>
  <c r="Z276" i="1" s="1"/>
  <c r="Y275" i="1"/>
  <c r="Z275" i="1" s="1"/>
  <c r="Y274" i="1"/>
  <c r="Z274" i="1" s="1"/>
  <c r="Y259" i="1"/>
  <c r="Z259" i="1" s="1"/>
  <c r="Y258" i="1"/>
  <c r="Z258" i="1" s="1"/>
  <c r="AA257" i="1" s="1"/>
  <c r="Z256" i="1"/>
  <c r="Y256" i="1"/>
  <c r="Y255" i="1"/>
  <c r="Z255" i="1" s="1"/>
  <c r="Z254" i="1"/>
  <c r="Y254" i="1"/>
  <c r="Y253" i="1"/>
  <c r="Z253" i="1" s="1"/>
  <c r="Y251" i="1"/>
  <c r="Z251" i="1" s="1"/>
  <c r="Y250" i="1"/>
  <c r="Z250" i="1" s="1"/>
  <c r="Y249" i="1"/>
  <c r="Z249" i="1" s="1"/>
  <c r="Y248" i="1"/>
  <c r="Z248" i="1" s="1"/>
  <c r="Y225" i="1"/>
  <c r="Z225" i="1" s="1"/>
  <c r="Y224" i="1"/>
  <c r="Z224" i="1" s="1"/>
  <c r="Y223" i="1"/>
  <c r="Z223" i="1" s="1"/>
  <c r="Y222" i="1"/>
  <c r="Z222" i="1" s="1"/>
  <c r="Z218" i="1"/>
  <c r="Y218" i="1"/>
  <c r="Y217" i="1"/>
  <c r="Z217" i="1" s="1"/>
  <c r="AA216" i="1" s="1"/>
  <c r="Y215" i="1"/>
  <c r="Z215" i="1" s="1"/>
  <c r="Y214" i="1"/>
  <c r="Z214" i="1" s="1"/>
  <c r="Y213" i="1"/>
  <c r="Z213" i="1" s="1"/>
  <c r="Y212" i="1"/>
  <c r="Z212" i="1" s="1"/>
  <c r="Y194" i="1"/>
  <c r="Z194" i="1" s="1"/>
  <c r="Y193" i="1"/>
  <c r="Z193" i="1" s="1"/>
  <c r="Y192" i="1"/>
  <c r="Z192" i="1" s="1"/>
  <c r="Y191" i="1"/>
  <c r="Z191" i="1" s="1"/>
  <c r="Y157" i="1"/>
  <c r="Z157" i="1" s="1"/>
  <c r="Y156" i="1"/>
  <c r="Z156" i="1" s="1"/>
  <c r="Y154" i="1"/>
  <c r="Z154" i="1" s="1"/>
  <c r="Y153" i="1"/>
  <c r="Z153" i="1" s="1"/>
  <c r="Y152" i="1"/>
  <c r="Z152" i="1" s="1"/>
  <c r="Y151" i="1"/>
  <c r="Z151" i="1" s="1"/>
  <c r="Y146" i="1"/>
  <c r="Z146" i="1" s="1"/>
  <c r="Y145" i="1"/>
  <c r="Z145" i="1" s="1"/>
  <c r="Y93" i="1"/>
  <c r="Z93" i="1" s="1"/>
  <c r="Y92" i="1"/>
  <c r="Z92" i="1" s="1"/>
  <c r="Y91" i="1"/>
  <c r="Z91" i="1" s="1"/>
  <c r="Y90" i="1"/>
  <c r="Z90" i="1" s="1"/>
  <c r="Y83" i="1"/>
  <c r="Z83" i="1" s="1"/>
  <c r="Y82" i="1"/>
  <c r="Z82" i="1" s="1"/>
  <c r="Y81" i="1"/>
  <c r="Z81" i="1" s="1"/>
  <c r="Y80" i="1"/>
  <c r="Z80" i="1" s="1"/>
  <c r="AA64" i="1"/>
  <c r="S599" i="1" s="1"/>
  <c r="AA63" i="1"/>
  <c r="S598" i="1" s="1"/>
  <c r="Y57" i="1"/>
  <c r="Z57" i="1" s="1"/>
  <c r="Z56" i="1"/>
  <c r="Y56" i="1"/>
  <c r="Y55" i="1"/>
  <c r="Z55" i="1" s="1"/>
  <c r="Z54" i="1"/>
  <c r="Y54" i="1"/>
  <c r="Y53" i="1"/>
  <c r="Z53" i="1" s="1"/>
  <c r="Y51" i="1"/>
  <c r="Z51" i="1" s="1"/>
  <c r="Y50" i="1"/>
  <c r="Z50" i="1" s="1"/>
  <c r="Y49" i="1"/>
  <c r="Z49" i="1" s="1"/>
  <c r="Y48" i="1"/>
  <c r="Z48" i="1" s="1"/>
  <c r="Y46" i="1"/>
  <c r="Z46" i="1" s="1"/>
  <c r="Y45" i="1"/>
  <c r="Z45" i="1" s="1"/>
  <c r="Y44" i="1"/>
  <c r="Z44" i="1" s="1"/>
  <c r="Y43" i="1"/>
  <c r="Z43" i="1" s="1"/>
  <c r="Y41" i="1"/>
  <c r="Z41" i="1" s="1"/>
  <c r="Y40" i="1"/>
  <c r="Z40" i="1" s="1"/>
  <c r="Y39" i="1"/>
  <c r="Z39" i="1" s="1"/>
  <c r="Y38" i="1"/>
  <c r="Z38" i="1" s="1"/>
  <c r="S585" i="1"/>
  <c r="Y34" i="1"/>
  <c r="Z34" i="1" s="1"/>
  <c r="Y33" i="1"/>
  <c r="Z33" i="1" s="1"/>
  <c r="Z31" i="1"/>
  <c r="Y31" i="1"/>
  <c r="Y30" i="1"/>
  <c r="Z30" i="1" s="1"/>
  <c r="AA29" i="1" s="1"/>
  <c r="Y28" i="1"/>
  <c r="Z28" i="1" s="1"/>
  <c r="AA27" i="1" s="1"/>
  <c r="S591" i="1" s="1"/>
  <c r="Z25" i="1"/>
  <c r="AA24" i="1" s="1"/>
  <c r="S590" i="1" s="1"/>
  <c r="Y25" i="1"/>
  <c r="Y23" i="1"/>
  <c r="Z23" i="1" s="1"/>
  <c r="AA22" i="1" s="1"/>
  <c r="S589" i="1" s="1"/>
  <c r="Z21" i="1"/>
  <c r="Y21" i="1"/>
  <c r="AA20" i="1"/>
  <c r="S588" i="1" s="1"/>
  <c r="Y17" i="1"/>
  <c r="Z17" i="1" s="1"/>
  <c r="AA16" i="1" s="1"/>
  <c r="S586" i="1" s="1"/>
  <c r="Z15" i="1"/>
  <c r="AA14" i="1" s="1"/>
  <c r="S584" i="1" s="1"/>
  <c r="Y15" i="1"/>
  <c r="Y13" i="1"/>
  <c r="Z13" i="1" s="1"/>
  <c r="AA12" i="1" s="1"/>
  <c r="S583" i="1" s="1"/>
  <c r="Y11" i="1"/>
  <c r="Z11" i="1" s="1"/>
  <c r="AA10" i="1" s="1"/>
  <c r="AA89" i="1" l="1"/>
  <c r="S594" i="1" s="1"/>
  <c r="AA278" i="1"/>
  <c r="AA42" i="1"/>
  <c r="AA52" i="1"/>
  <c r="AA252" i="1"/>
  <c r="AA79" i="1"/>
  <c r="AA155" i="1"/>
  <c r="AA221" i="1"/>
  <c r="AA247" i="1"/>
  <c r="AA272" i="1" s="1"/>
  <c r="S616" i="1"/>
  <c r="AA144" i="1"/>
  <c r="AA315" i="1"/>
  <c r="AA403" i="1"/>
  <c r="AA523" i="1"/>
  <c r="AA524" i="1"/>
  <c r="AA544" i="1"/>
  <c r="S582" i="1"/>
  <c r="S605" i="1" s="1"/>
  <c r="AA273" i="1"/>
  <c r="AA387" i="1"/>
  <c r="AA393" i="1"/>
  <c r="AA492" i="1"/>
  <c r="AA32" i="1"/>
  <c r="AA37" i="1"/>
  <c r="AA47" i="1"/>
  <c r="AA150" i="1"/>
  <c r="AA190" i="1"/>
  <c r="AA211" i="1"/>
  <c r="AA246" i="1" s="1"/>
  <c r="S608" i="1"/>
  <c r="S614" i="1"/>
  <c r="AA335" i="1"/>
  <c r="AA341" i="1"/>
  <c r="AA366" i="1" s="1"/>
  <c r="AA367" i="1"/>
  <c r="AA392" i="1" s="1"/>
  <c r="AA446" i="1"/>
  <c r="AA471" i="1" s="1"/>
  <c r="AA472" i="1"/>
  <c r="AA570" i="1"/>
  <c r="AA575" i="1" s="1"/>
  <c r="AA149" i="1" l="1"/>
  <c r="AA73" i="1"/>
  <c r="AA314" i="1"/>
  <c r="AA210" i="1"/>
  <c r="S606" i="1"/>
  <c r="AA419" i="1"/>
  <c r="S592" i="1"/>
  <c r="AA340" i="1"/>
  <c r="S593" i="1"/>
  <c r="AA497" i="1"/>
  <c r="AA549" i="1"/>
  <c r="AA576" i="1" l="1"/>
  <c r="S600" i="1"/>
  <c r="S609" i="1"/>
  <c r="S612" i="1"/>
  <c r="S617" i="1" s="1"/>
</calcChain>
</file>

<file path=xl/comments1.xml><?xml version="1.0" encoding="utf-8"?>
<comments xmlns="http://schemas.openxmlformats.org/spreadsheetml/2006/main">
  <authors>
    <author/>
  </authors>
  <commentList>
    <comment ref="B8" authorId="0" shapeId="0">
      <text>
        <r>
          <rPr>
            <sz val="11"/>
            <color rgb="FF000000"/>
            <rFont val="Calibri"/>
            <family val="2"/>
            <scheme val="minor"/>
          </rPr>
          <t>======
ID#AAAAiJpbqT4
Eunice Basilio    (2022-10-26 14:37:16)
Ingresar el Objetivo Nacional al que se alinea de acuerdo al OEI que tributa que la Meta.
Escoger entre las opciones de acuerdo al Plan de Creación de Oportunidades 2021 2025.</t>
        </r>
      </text>
    </comment>
    <comment ref="C8" authorId="0" shapeId="0">
      <text>
        <r>
          <rPr>
            <sz val="11"/>
            <color rgb="FF000000"/>
            <rFont val="Calibri"/>
            <family val="2"/>
            <scheme val="minor"/>
          </rPr>
          <t>======
ID#AAAAiJpbqUg
Eunice Basilio    (2022-10-26 14:37:16)
Ingresar la Política Pública/Meta Nacional al que se alinea de acuerdo al OEI que tributa que la Meta.
Escoger entre las opciones de acuerdo al Plan de Creación de Oportunidades 2021 2025.</t>
        </r>
      </text>
    </comment>
    <comment ref="D8" authorId="0" shapeId="0">
      <text>
        <r>
          <rPr>
            <sz val="11"/>
            <color rgb="FF000000"/>
            <rFont val="Calibri"/>
            <family val="2"/>
            <scheme val="minor"/>
          </rPr>
          <t>======
ID#AAAAiJpbqU0
Eunice Basilio    (2022-10-26 14:37:16)
Ingresar el Eje Estratégico al que se alinea la Meta.
Ver Anexo N° 1 Detalle de los Ejes y Lineamientos Estratégicos Institucionales del Instructivo metodológico para la elaboración del POA 2021-2024.</t>
        </r>
      </text>
    </comment>
    <comment ref="E8" authorId="0" shapeId="0">
      <text>
        <r>
          <rPr>
            <sz val="11"/>
            <color rgb="FF000000"/>
            <rFont val="Calibri"/>
            <family val="2"/>
            <scheme val="minor"/>
          </rPr>
          <t>======
ID#AAAAiJpbqVA
Eunice Basilio    (2022-10-26 14:37:16)
Ingresar el Lineamiento Estratégico al que se alinea la Meta.
Ver Anexo N° 1 Detalle de los Ejes y Lineamientos Estratégicos Institucionales del Instructivo metodológico para la elaboración del POA 2021-2024.</t>
        </r>
      </text>
    </comment>
    <comment ref="F8" authorId="0" shapeId="0">
      <text>
        <r>
          <rPr>
            <sz val="11"/>
            <color rgb="FF000000"/>
            <rFont val="Calibri"/>
            <family val="2"/>
            <scheme val="minor"/>
          </rPr>
          <t>======
ID#AAAAiJpbqVM
Eunice Basilio    (2022-10-26 14:37:16)
Ingresar el Objetivo Estratégico al que se alinea la Meta.
Ver Anexo N° 1 Detalle de los Ejes y Lineamientos Estratégicos Institucionales del Instructivo metodológico para la elaboración del POA 2021-2024.</t>
        </r>
      </text>
    </comment>
    <comment ref="G8" authorId="0" shapeId="0">
      <text>
        <r>
          <rPr>
            <sz val="11"/>
            <color rgb="FF000000"/>
            <rFont val="Calibri"/>
            <family val="2"/>
            <scheme val="minor"/>
          </rPr>
          <t>======
ID#AAAAiJpbqUM
Eunice Basilio    (2022-10-26 14:37:16)
Ingresar el Institucional al que se alinea la Meta.
Ver Anexo N° 1 Detalle de los Ejes y Lineamientos Estratégicos Institucionales (Parte 2) del Instructivo metodológico para la elaboración del POA 2021-2024.</t>
        </r>
      </text>
    </comment>
    <comment ref="H8" authorId="0" shapeId="0">
      <text>
        <r>
          <rPr>
            <sz val="11"/>
            <color rgb="FF000000"/>
            <rFont val="Calibri"/>
            <family val="2"/>
            <scheme val="minor"/>
          </rPr>
          <t>======
ID#AAAAiJpbqUU
Eunice Basilio    (2022-10-26 14:37:16)
Ingresar la Estrategia DAFO al que se alinea la Meta.
Ver Anexo N° 4 Estrategias – Matriz DAFO / FODA del Instructivo metodológico para la elaboración del POA 2021-2024.</t>
        </r>
      </text>
    </comment>
    <comment ref="I8" authorId="0" shapeId="0">
      <text>
        <r>
          <rPr>
            <sz val="11"/>
            <color rgb="FF000000"/>
            <rFont val="Calibri"/>
            <family val="2"/>
            <scheme val="minor"/>
          </rPr>
          <t>======
ID#AAAAiJpbqT8
Eunice Basilio    (2022-10-26 14:37:16)
Ingresar la Meta Estratégica/Estándar de Calidad/Meta Operativa/Otras Metas que son de responsabilidad de la dependencia.</t>
        </r>
      </text>
    </comment>
    <comment ref="J8" authorId="0" shapeId="0">
      <text>
        <r>
          <rPr>
            <sz val="11"/>
            <color rgb="FF000000"/>
            <rFont val="Calibri"/>
            <family val="2"/>
            <scheme val="minor"/>
          </rPr>
          <t>======
ID#AAAAiJpbqUQ
Eunicebb    (2022-10-26 14:37:16)
Para el caso de las Metas Operativas, ingresar OBLIGATORIAMENTE los productos establecidos en el Reglamento de Gestión Organizacional por Procesos de la UTMACH.</t>
        </r>
      </text>
    </comment>
    <comment ref="K8" authorId="0" shapeId="0">
      <text>
        <r>
          <rPr>
            <sz val="11"/>
            <color rgb="FF000000"/>
            <rFont val="Calibri"/>
            <family val="2"/>
            <scheme val="minor"/>
          </rPr>
          <t>======
ID#AAAAiJpbqU4
Eunice Basilio    (2022-10-26 14:37:16)
Representa la forma en cómo se medirá el cumplimiento de la Meta Operativa programada.</t>
        </r>
      </text>
    </comment>
    <comment ref="L8" authorId="0" shapeId="0">
      <text>
        <r>
          <rPr>
            <sz val="11"/>
            <color rgb="FF000000"/>
            <rFont val="Calibri"/>
            <family val="2"/>
            <scheme val="minor"/>
          </rPr>
          <t>======
ID#AAAAiJpbqUo
Eunice    (2022-10-26 14:37:16)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N8" authorId="0" shapeId="0">
      <text>
        <r>
          <rPr>
            <sz val="11"/>
            <color rgb="FF000000"/>
            <rFont val="Calibri"/>
            <family val="2"/>
            <scheme val="minor"/>
          </rPr>
          <t>======
ID#AAAAiJpbqUs
Eunice Basilio    (2022-10-26 14:37:16)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11"/>
            <color rgb="FF000000"/>
            <rFont val="Calibri"/>
            <family val="2"/>
            <scheme val="minor"/>
          </rPr>
          <t>======
ID#AAAAiJpbqUE
Eunice Basilio    (2022-10-26 14:37:16)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P8" authorId="0" shapeId="0">
      <text>
        <r>
          <rPr>
            <sz val="11"/>
            <color rgb="FF000000"/>
            <rFont val="Calibri"/>
            <family val="2"/>
            <scheme val="minor"/>
          </rPr>
          <t>======
ID#AAAAiJpbqUk
Eunice Basilio    (2022-10-26 14:37:16)
Son las personas que están a cargo de la ejecución de las Metas. Deben ir los nombres de las mismas a más del cargo.</t>
        </r>
      </text>
    </comment>
    <comment ref="AB8" authorId="0" shapeId="0">
      <text>
        <r>
          <rPr>
            <sz val="11"/>
            <color rgb="FF000000"/>
            <rFont val="Calibri"/>
            <family val="2"/>
            <scheme val="minor"/>
          </rPr>
          <t>======
ID#AAAAiJpbqVE
Eunice    (2022-10-26 14:37:16)
Marcar con una S en el cuatrimestre que va requerir el insumo para el cumplimiento de la meta.</t>
        </r>
      </text>
    </comment>
    <comment ref="AE8" authorId="0" shapeId="0">
      <text>
        <r>
          <rPr>
            <sz val="11"/>
            <color rgb="FF000000"/>
            <rFont val="Calibri"/>
            <family val="2"/>
            <scheme val="minor"/>
          </rPr>
          <t>======
ID#AAAAiJpbqUA
Eunice    (2022-10-26 14:37:16)
Ingresar algún detalle adicional si es necesario.</t>
        </r>
      </text>
    </comment>
    <comment ref="L9" authorId="0" shapeId="0">
      <text>
        <r>
          <rPr>
            <sz val="11"/>
            <color rgb="FF000000"/>
            <rFont val="Calibri"/>
            <family val="2"/>
            <scheme val="minor"/>
          </rPr>
          <t>======
ID#AAAAiJpbqVU
Eunice    (2022-10-26 14:37:16)
Establecer la Meta a cumplirse en el 1er semestre. Se debe utilizar valores absolutos, más no porcentajes, esto para el caso de las Metas Operativas.</t>
        </r>
      </text>
    </comment>
    <comment ref="M9" authorId="0" shapeId="0">
      <text>
        <r>
          <rPr>
            <sz val="11"/>
            <color rgb="FF000000"/>
            <rFont val="Calibri"/>
            <family val="2"/>
            <scheme val="minor"/>
          </rPr>
          <t>======
ID#AAAAiJpbqUY
Eunice    (2022-10-26 14:37:16)
Establecer la Meta a cumplirse en el 2do semestre. Se debe utilizar valores absolutos, más no porcentajes, esto para el caso de las Metas Operativas.</t>
        </r>
      </text>
    </comment>
    <comment ref="Q9" authorId="0" shapeId="0">
      <text>
        <r>
          <rPr>
            <sz val="11"/>
            <color rgb="FF000000"/>
            <rFont val="Calibri"/>
            <family val="2"/>
            <scheme val="minor"/>
          </rPr>
          <t>======
ID#AAAAiJpbqTw
Eunice    (2022-10-26 14:37:16)
Ingresar el código de la Partida a la que corresponde el bien o servicio a requerir.</t>
        </r>
      </text>
    </comment>
    <comment ref="R9" authorId="0" shapeId="0">
      <text>
        <r>
          <rPr>
            <sz val="11"/>
            <color rgb="FF000000"/>
            <rFont val="Calibri"/>
            <family val="2"/>
            <scheme val="minor"/>
          </rPr>
          <t>======
ID#AAAAiJpbqUc
Eunice    (2022-10-26 14:37:16)
Ingresar la descripción del objeto de contratación, agrupada según la partida a la que corresponde.</t>
        </r>
      </text>
    </comment>
    <comment ref="V9" authorId="0" shapeId="0">
      <text>
        <r>
          <rPr>
            <sz val="11"/>
            <color rgb="FF000000"/>
            <rFont val="Calibri"/>
            <family val="2"/>
            <scheme val="minor"/>
          </rPr>
          <t>======
ID#AAAAiJpbqVQ
Eunice    (2022-10-26 14:37:16)
Es la cantidad de los insumos que se requieren para el cumplimiento de las metas.</t>
        </r>
      </text>
    </comment>
    <comment ref="W9" authorId="0" shapeId="0">
      <text>
        <r>
          <rPr>
            <sz val="11"/>
            <color rgb="FF000000"/>
            <rFont val="Calibri"/>
            <family val="2"/>
            <scheme val="minor"/>
          </rPr>
          <t>======
ID#AAAAiJpbqUI
Eunice    (2022-10-26 14:37:16)
Ubicar si es Unidad, Metros, Litros, etc.</t>
        </r>
      </text>
    </comment>
    <comment ref="X9" authorId="0" shapeId="0">
      <text>
        <r>
          <rPr>
            <sz val="11"/>
            <color rgb="FF000000"/>
            <rFont val="Calibri"/>
            <family val="2"/>
            <scheme val="minor"/>
          </rPr>
          <t>======
ID#AAAAiJpbqUw
Eunice    (2022-10-26 14:37:16)
Es el valor unitario del producto detallado.</t>
        </r>
      </text>
    </comment>
    <comment ref="Y9" authorId="0" shapeId="0">
      <text>
        <r>
          <rPr>
            <sz val="11"/>
            <color rgb="FF000000"/>
            <rFont val="Calibri"/>
            <family val="2"/>
            <scheme val="minor"/>
          </rPr>
          <t>======
ID#AAAAiJpbqT0
Eunice    (2022-10-26 14:37:16)
Ingresar el subtotal, que resulta de multiplicar la cantidad anual por el costo unitario, sin incluir el IVA.</t>
        </r>
      </text>
    </comment>
    <comment ref="Z9" authorId="0" shapeId="0">
      <text>
        <r>
          <rPr>
            <sz val="11"/>
            <color rgb="FF000000"/>
            <rFont val="Calibri"/>
            <family val="2"/>
            <scheme val="minor"/>
          </rPr>
          <t>======
ID#AAAAiJpbqVI
HP    (2022-10-26 14:37:16)
Ingresar el subtotal, que resulta de multiplicar la cantidad anual por el costo unitario, incluido el IVA.</t>
        </r>
      </text>
    </comment>
    <comment ref="AA9" authorId="0" shapeId="0">
      <text>
        <r>
          <rPr>
            <sz val="11"/>
            <color rgb="FF000000"/>
            <rFont val="Calibri"/>
            <family val="2"/>
            <scheme val="minor"/>
          </rPr>
          <t>======
ID#AAAAiJpbqU8
Eunice    (2022-10-26 14:37:16)
Corresponde a la suma total de la Partida Presupuestaria, incluido el IVA.</t>
        </r>
      </text>
    </comment>
    <comment ref="AA20" authorId="0" shapeId="0">
      <text>
        <r>
          <rPr>
            <sz val="11"/>
            <color rgb="FF000000"/>
            <rFont val="Calibri"/>
            <family val="2"/>
            <scheme val="minor"/>
          </rPr>
          <t>======
ID#AAAAjmay7-4
Fanny Eunice Basilio Banchon    (2022-11-07 20:51:12)
Diferencia de 2.148,67 por cuanto se había bajado 9.179,00 solo se bajo 7.030,33 por cuanto el otro valor correspondía a un pago pendiente de contrato ni se podía bajar más.</t>
        </r>
      </text>
    </comment>
  </commentList>
  <extLst>
    <ext xmlns:r="http://schemas.openxmlformats.org/officeDocument/2006/relationships" uri="GoogleSheetsCustomDataVersion1">
      <go:sheetsCustomData xmlns:go="http://customooxmlschemas.google.com/" r:id="rId1" roundtripDataSignature="AMtx7mjVUK0D7DB88waLbws2kEyGPOY3YQ=="/>
    </ext>
  </extLst>
</comments>
</file>

<file path=xl/sharedStrings.xml><?xml version="1.0" encoding="utf-8"?>
<sst xmlns="http://schemas.openxmlformats.org/spreadsheetml/2006/main" count="2704" uniqueCount="1002">
  <si>
    <t>UNIVERSIDAD TÉCNICA DE MACHALA</t>
  </si>
  <si>
    <t>Calidad, Pertinencia y Calidez</t>
  </si>
  <si>
    <t>FACULTAD DE CIENCIAS SOCIALES</t>
  </si>
  <si>
    <t>PLAN  OPERATIVO  ANUAL  2022</t>
  </si>
  <si>
    <t>PROGRAMA PRESUPUESTARIO:</t>
  </si>
  <si>
    <t>82 Formación y Gestión Académica</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</si>
  <si>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</si>
  <si>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</si>
  <si>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</si>
  <si>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</si>
  <si>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</si>
  <si>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</si>
  <si>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</si>
  <si>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</si>
  <si>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</si>
  <si>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</si>
  <si>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</si>
  <si>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</si>
  <si>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</si>
  <si>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</si>
  <si>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</si>
  <si>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</si>
  <si>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</si>
  <si>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</si>
  <si>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</si>
  <si>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</si>
  <si>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</si>
  <si>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</si>
  <si>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</si>
  <si>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</si>
  <si>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</si>
  <si>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</si>
  <si>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</si>
  <si>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Tipo de Régimen</t>
  </si>
  <si>
    <t>N° de Proyecto</t>
  </si>
  <si>
    <t>Tipo de Presupuesto</t>
  </si>
  <si>
    <t>Cantidad Anual</t>
  </si>
  <si>
    <r>
      <rPr>
        <sz val="12"/>
        <color rgb="FF000000"/>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</si>
  <si>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</si>
  <si>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</si>
  <si>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</si>
  <si>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</si>
  <si>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</si>
  <si>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</si>
  <si>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</si>
  <si>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DECANATO</t>
  </si>
  <si>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</si>
  <si>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</si>
  <si>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_6_Eficiencia_en_la_organización_y_gestión_institucional.</t>
  </si>
  <si>
    <t>8. Simplificar los trámites administrativos requeridos en la gestión universitaria.</t>
  </si>
  <si>
    <t>OEI_1_FORTALECER_LAS_CAPACIDADES_INSTITUCIONALES.</t>
  </si>
  <si>
    <t>TALENTO HUMANO FORTALECIDO</t>
  </si>
  <si>
    <t>Estrategia OFENSIVA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</si>
  <si>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directrices para garantizar la ejecución de los procesos administrativos y académicos.</t>
    </r>
  </si>
  <si>
    <t>Directrices para garantizar la ejecución de los procesos administrativos y académicos emitidas.</t>
  </si>
  <si>
    <t>N° de directrices emitidas garantizando la ejecución de los procesos administrativos y académicos.</t>
  </si>
  <si>
    <r>
      <rPr>
        <b/>
        <sz val="9"/>
        <color rgb="FF000000"/>
        <rFont val="Century Schoolbook"/>
        <family val="1"/>
      </rPr>
      <t>1.-</t>
    </r>
    <r>
      <rPr>
        <sz val="10"/>
        <color rgb="FF000000"/>
        <rFont val="Arial Narrow"/>
        <family val="2"/>
      </rPr>
      <t xml:space="preserve"> Convocar a reuniones.
</t>
    </r>
    <r>
      <rPr>
        <b/>
        <sz val="9"/>
        <color rgb="FF000000"/>
        <rFont val="Century Schoolbook"/>
        <family val="1"/>
      </rPr>
      <t>2.-</t>
    </r>
    <r>
      <rPr>
        <sz val="10"/>
        <color rgb="FF000000"/>
        <rFont val="Arial Narrow"/>
        <family val="2"/>
      </rPr>
      <t xml:space="preserve"> Receptar documentos y correos con disposiciones, notificaciones, para enviar al personal docente, administrativo y estudiantes.
</t>
    </r>
    <r>
      <rPr>
        <b/>
        <sz val="9"/>
        <color rgb="FF000000"/>
        <rFont val="Century Schoolbook"/>
        <family val="1"/>
      </rPr>
      <t>3.-</t>
    </r>
    <r>
      <rPr>
        <sz val="10"/>
        <color rgb="FF000000"/>
        <rFont val="Arial Narrow"/>
        <family val="2"/>
      </rPr>
      <t xml:space="preserve"> Elaborar el reporte de validación de las directrices: resoluciones HCD.</t>
    </r>
  </si>
  <si>
    <r>
      <rPr>
        <b/>
        <sz val="9"/>
        <color rgb="FF000000"/>
        <rFont val="Century Schoolbook"/>
        <family val="1"/>
      </rPr>
      <t>1.-</t>
    </r>
    <r>
      <rPr>
        <sz val="10"/>
        <color rgb="FF000000"/>
        <rFont val="Arial Narrow"/>
        <family val="2"/>
      </rPr>
      <t xml:space="preserve"> Convocatorias a reuniones.
</t>
    </r>
    <r>
      <rPr>
        <b/>
        <sz val="9"/>
        <color rgb="FF000000"/>
        <rFont val="Century Schoolbook"/>
        <family val="1"/>
      </rPr>
      <t>2.-</t>
    </r>
    <r>
      <rPr>
        <sz val="10"/>
        <color rgb="FF000000"/>
        <rFont val="Arial Narrow"/>
        <family val="2"/>
      </rPr>
      <t xml:space="preserve"> Resoluciones de Consejo Universitario.
</t>
    </r>
    <r>
      <rPr>
        <b/>
        <sz val="9"/>
        <color rgb="FF000000"/>
        <rFont val="Century Schoolbook"/>
        <family val="1"/>
      </rPr>
      <t>3.-</t>
    </r>
    <r>
      <rPr>
        <sz val="10"/>
        <color rgb="FF000000"/>
        <rFont val="Arial Narrow"/>
        <family val="2"/>
      </rPr>
      <t xml:space="preserve"> Reporte de validación de directrices.</t>
    </r>
  </si>
  <si>
    <t xml:space="preserve">* Abg. William Orellana Izurieta,
  Decano
* Ing. Rosa Castro Mejía,
  Analista Administrativa
</t>
  </si>
  <si>
    <t>530101 0701 001</t>
  </si>
  <si>
    <t>Agua Potable</t>
  </si>
  <si>
    <t>000</t>
  </si>
  <si>
    <t>GASTO CORRIENTE</t>
  </si>
  <si>
    <t>Unidad</t>
  </si>
  <si>
    <t>S</t>
  </si>
  <si>
    <t>530104 0701 001</t>
  </si>
  <si>
    <t>Energía Eléctrica</t>
  </si>
  <si>
    <t>FORTALECIMIENTO INSTITUCIONAL</t>
  </si>
  <si>
    <r>
      <rPr>
        <b/>
        <sz val="9"/>
        <color rgb="FF000000"/>
        <rFont val="Century Schoolbook"/>
        <family val="1"/>
      </rPr>
      <t>2.-</t>
    </r>
    <r>
      <rPr>
        <sz val="10"/>
        <color rgb="FF000000"/>
        <rFont val="Arial Narrow"/>
        <family val="2"/>
      </rPr>
      <t xml:space="preserve"> Supervisar y ejecutar los procesos administrativos y académicos.</t>
    </r>
  </si>
  <si>
    <t>Ejecución de los procesos administrativos y académicos supervisados.</t>
  </si>
  <si>
    <t>N° de supervisiones ejecutadas de los procesos administrativos y académicos.</t>
  </si>
  <si>
    <r>
      <rPr>
        <b/>
        <sz val="9"/>
        <color rgb="FF000000"/>
        <rFont val="Century Schoolbook"/>
        <family val="1"/>
      </rPr>
      <t>1.-</t>
    </r>
    <r>
      <rPr>
        <sz val="10"/>
        <color rgb="FF000000"/>
        <rFont val="Arial Narrow"/>
        <family val="2"/>
      </rPr>
      <t xml:space="preserve"> 	Enviar comunicaciones y notificaciones internas y/o organismos externos.
</t>
    </r>
    <r>
      <rPr>
        <b/>
        <sz val="9"/>
        <color rgb="FF000000"/>
        <rFont val="Century Schoolbook"/>
        <family val="1"/>
      </rPr>
      <t>2.-</t>
    </r>
    <r>
      <rPr>
        <sz val="10"/>
        <color rgb="FF000000"/>
        <rFont val="Arial Narrow"/>
        <family val="2"/>
      </rPr>
      <t xml:space="preserve"> 	Planificar y organizar, la distribución de espacios físicos para los cubículos y equipos informáticos para la actividad presencial.
</t>
    </r>
    <r>
      <rPr>
        <b/>
        <sz val="9"/>
        <color rgb="FF000000"/>
        <rFont val="Century Schoolbook"/>
        <family val="1"/>
      </rPr>
      <t>3.-</t>
    </r>
    <r>
      <rPr>
        <sz val="10"/>
        <color rgb="FF000000"/>
        <rFont val="Arial Narrow"/>
        <family val="2"/>
      </rPr>
      <t xml:space="preserve"> 	Distribuir, administrar, controlar y custodiar los bienes destinados al área académica, administrativa de la Facultad.
</t>
    </r>
    <r>
      <rPr>
        <b/>
        <sz val="9"/>
        <color rgb="FF000000"/>
        <rFont val="Century Schoolbook"/>
        <family val="1"/>
      </rPr>
      <t>4.-</t>
    </r>
    <r>
      <rPr>
        <sz val="10"/>
        <color rgb="FF000000"/>
        <rFont val="Arial Narrow"/>
        <family val="2"/>
      </rPr>
      <t xml:space="preserve"> 	Supervisar y solicitar los mantenimientos de preventivos y correctivos de la facultad.
</t>
    </r>
    <r>
      <rPr>
        <b/>
        <sz val="9"/>
        <color rgb="FF000000"/>
        <rFont val="Century Schoolbook"/>
        <family val="1"/>
      </rPr>
      <t>5.-</t>
    </r>
    <r>
      <rPr>
        <sz val="10"/>
        <color rgb="FF000000"/>
        <rFont val="Arial Narrow"/>
        <family val="2"/>
      </rPr>
      <t xml:space="preserve"> Organizar la distribución, registro y actualización de la documentación de todos los movimientos de ingreso y egreso de los bienes de larga duración y de control administrativo identificando la ubicación y usuario final de los mismos.</t>
    </r>
  </si>
  <si>
    <r>
      <rPr>
        <b/>
        <sz val="9"/>
        <color rgb="FF000000"/>
        <rFont val="Century Schoolbook"/>
        <family val="1"/>
      </rPr>
      <t>1.-</t>
    </r>
    <r>
      <rPr>
        <sz val="10"/>
        <color rgb="FF000000"/>
        <rFont val="Arial Narrow"/>
        <family val="2"/>
      </rPr>
      <t xml:space="preserve"> Comunicaciones enviadas.
</t>
    </r>
    <r>
      <rPr>
        <b/>
        <sz val="9"/>
        <color rgb="FF000000"/>
        <rFont val="Century Schoolbook"/>
        <family val="1"/>
      </rPr>
      <t>2.-</t>
    </r>
    <r>
      <rPr>
        <sz val="10"/>
        <color rgb="FF000000"/>
        <rFont val="Arial Narrow"/>
        <family val="2"/>
      </rPr>
      <t xml:space="preserve"> Distributivo de Cubículos.
</t>
    </r>
    <r>
      <rPr>
        <b/>
        <sz val="9"/>
        <color rgb="FF000000"/>
        <rFont val="Century Schoolbook"/>
        <family val="1"/>
      </rPr>
      <t>3.-</t>
    </r>
    <r>
      <rPr>
        <sz val="10"/>
        <color rgb="FF000000"/>
        <rFont val="Arial Narrow"/>
        <family val="2"/>
      </rPr>
      <t xml:space="preserve"> Solicitud reasignación de bienes.
</t>
    </r>
    <r>
      <rPr>
        <b/>
        <sz val="9"/>
        <color rgb="FF000000"/>
        <rFont val="Century Schoolbook"/>
        <family val="1"/>
      </rPr>
      <t>4.-</t>
    </r>
    <r>
      <rPr>
        <sz val="10"/>
        <color rgb="FF000000"/>
        <rFont val="Arial Narrow"/>
        <family val="2"/>
      </rPr>
      <t xml:space="preserve"> Informe de mantenimiento.
</t>
    </r>
    <r>
      <rPr>
        <b/>
        <sz val="9"/>
        <color rgb="FF000000"/>
        <rFont val="Century Schoolbook"/>
        <family val="1"/>
      </rPr>
      <t>5.-</t>
    </r>
    <r>
      <rPr>
        <sz val="10"/>
        <color rgb="FF000000"/>
        <rFont val="Arial Narrow"/>
        <family val="2"/>
      </rPr>
      <t xml:space="preserve"> Reporte Inventario de bienes.</t>
    </r>
  </si>
  <si>
    <t>* Abg. William Orellana Izurieta,
  Decano
* Ing. Rosa Castro Mejía,
  Analista Administrativa
* Lic. Danny Guadalupe,
  Administrador de Bienes</t>
  </si>
  <si>
    <t>530105 0701 001</t>
  </si>
  <si>
    <t>Telecomunicaciones</t>
  </si>
  <si>
    <t>530303 0701 001</t>
  </si>
  <si>
    <t>Viáticos y Subsistencia en el Interior</t>
  </si>
  <si>
    <t>7 POTENCIAR LAS CAPACIDADES DE LA CIUDADANÍA Y PROMOVER UNA EDUCACIÓN INNOVADORA, INCLUSIVA Y DE CALIDAD EN TODOS LOS NIVELES.</t>
  </si>
  <si>
    <t>M.7.4.2. Incrementar la tasa bruta de matrícula en educación superior terciaria del 37,34% al 50,27%.</t>
  </si>
  <si>
    <t>_1_Creatividad_e_innovación_en_la_oferta_académica.</t>
  </si>
  <si>
    <t>1. Afianzar el proceso de rediseño y contextualización curricular.</t>
  </si>
  <si>
    <t>OEI_2_INCREMENTAR_LA_FORMACIÓN_DE_PROFESIONALES_CON_EXCELENCIA.</t>
  </si>
  <si>
    <t>Estrategia de REORIENTACIÓN</t>
  </si>
  <si>
    <r>
      <rPr>
        <b/>
        <sz val="9"/>
        <color rgb="FF000000"/>
        <rFont val="Century Schoolbook"/>
        <family val="1"/>
      </rPr>
      <t>3.-</t>
    </r>
    <r>
      <rPr>
        <sz val="10"/>
        <color rgb="FF000000"/>
        <rFont val="Arial Narrow"/>
        <family val="2"/>
      </rPr>
      <t xml:space="preserve"> Gestionar la Propuesta del distributivo académico en conjunto con los Subdecanatos.</t>
    </r>
  </si>
  <si>
    <t>Propuesta del distributivo académico gestionado en conjunto con el Subdecanato de la Facultad.</t>
  </si>
  <si>
    <t>N° de Distributivos Académicos Aprobados.</t>
  </si>
  <si>
    <r>
      <rPr>
        <b/>
        <sz val="9"/>
        <color rgb="FF000000"/>
        <rFont val="Century Schoolbook"/>
        <family val="1"/>
      </rPr>
      <t>1.-</t>
    </r>
    <r>
      <rPr>
        <sz val="10"/>
        <color rgb="FF000000"/>
        <rFont val="Arial Narrow"/>
        <family val="2"/>
      </rPr>
      <t xml:space="preserve"> Revisar con Subdecanato el Distributivo Académico de la Facultad.
</t>
    </r>
    <r>
      <rPr>
        <b/>
        <sz val="9"/>
        <color rgb="FF000000"/>
        <rFont val="Century Schoolbook"/>
        <family val="1"/>
      </rPr>
      <t>2.-</t>
    </r>
    <r>
      <rPr>
        <sz val="10"/>
        <color rgb="FF000000"/>
        <rFont val="Arial Narrow"/>
        <family val="2"/>
      </rPr>
      <t xml:space="preserve"> Aprobar por Consejo Directivo el Distributivo Académico.
</t>
    </r>
    <r>
      <rPr>
        <b/>
        <sz val="9"/>
        <color rgb="FF000000"/>
        <rFont val="Century Schoolbook"/>
        <family val="1"/>
      </rPr>
      <t>3.-</t>
    </r>
    <r>
      <rPr>
        <sz val="10"/>
        <color rgb="FF000000"/>
        <rFont val="Arial Narrow"/>
        <family val="2"/>
      </rPr>
      <t xml:space="preserve"> Enviar la Resolución de Consejo Directivo a Rectorado para la Aprobación de Consejo Universitario.</t>
    </r>
  </si>
  <si>
    <r>
      <rPr>
        <b/>
        <sz val="9"/>
        <color rgb="FF000000"/>
        <rFont val="Century Schoolbook"/>
        <family val="1"/>
      </rPr>
      <t>1.-</t>
    </r>
    <r>
      <rPr>
        <sz val="10"/>
        <color rgb="FF000000"/>
        <rFont val="Arial Narrow"/>
        <family val="2"/>
      </rPr>
      <t xml:space="preserve"> Resolución de Consejo Universitario de Aprobación del Distributivo Académico.</t>
    </r>
  </si>
  <si>
    <t>* Abg. William Orellana Izurieta,
  Decano
* Dra. Rosa Salamea Nieto,
  Subdecana</t>
  </si>
  <si>
    <t>530402 0701 003</t>
  </si>
  <si>
    <t>Edificios, Locales, Residencias y Cableado Estructurado (Instalación, mantenimiento y reparación)</t>
  </si>
  <si>
    <r>
      <rPr>
        <sz val="10"/>
        <color rgb="FF000000"/>
        <rFont val="Arial Narrow"/>
        <family val="2"/>
      </rPr>
      <t xml:space="preserve">Pago pendiente contrato de obra </t>
    </r>
    <r>
      <rPr>
        <sz val="10"/>
        <color rgb="FF000000"/>
        <rFont val="Century Schoolbook"/>
        <family val="1"/>
      </rPr>
      <t>004</t>
    </r>
    <r>
      <rPr>
        <sz val="10"/>
        <color rgb="FF000000"/>
        <rFont val="Arial Narrow"/>
        <family val="2"/>
      </rPr>
      <t xml:space="preserve"> - Adecuación de la FCS Campus Machala</t>
    </r>
  </si>
  <si>
    <t>_8_La_calidad_como_cultura_universitaria.</t>
  </si>
  <si>
    <t>6. Afianzar la toma de decisiones basada en evidencias, para fortalecer la objetividad y confianza en la gestión universitaria.</t>
  </si>
  <si>
    <r>
      <rPr>
        <b/>
        <sz val="9"/>
        <color rgb="FF000000"/>
        <rFont val="Century Schoolbook"/>
        <family val="1"/>
      </rPr>
      <t>4.-</t>
    </r>
    <r>
      <rPr>
        <sz val="10"/>
        <color rgb="FF000000"/>
        <rFont val="Arial Narrow"/>
        <family val="2"/>
      </rPr>
      <t xml:space="preserve"> Supervisar la ejecución de las convocatorias a los consejos de facultad.</t>
    </r>
  </si>
  <si>
    <t>Sesiones de Consejo Directivo, convocadas y presididas.</t>
  </si>
  <si>
    <t>N° de Convocatorias ejecutadas y supervisadas de los Consejos Directivos.</t>
  </si>
  <si>
    <r>
      <rPr>
        <b/>
        <sz val="9"/>
        <color rgb="FF000000"/>
        <rFont val="Century Schoolbook"/>
        <family val="1"/>
      </rPr>
      <t>1.-</t>
    </r>
    <r>
      <rPr>
        <sz val="10"/>
        <color rgb="FF000000"/>
        <rFont val="Arial Narrow"/>
        <family val="2"/>
      </rPr>
      <t xml:space="preserve"> Revisar la documentación para reuniones de Consejo Directivo.
</t>
    </r>
    <r>
      <rPr>
        <b/>
        <sz val="9"/>
        <color rgb="FF000000"/>
        <rFont val="Century Schoolbook"/>
        <family val="1"/>
      </rPr>
      <t>2.-</t>
    </r>
    <r>
      <rPr>
        <sz val="10"/>
        <color rgb="FF000000"/>
        <rFont val="Arial Narrow"/>
        <family val="2"/>
      </rPr>
      <t xml:space="preserve"> Revisar y validar cada semestre del control de convocatorias a Consejo Directivo.</t>
    </r>
  </si>
  <si>
    <r>
      <rPr>
        <b/>
        <sz val="9"/>
        <color rgb="FF000000"/>
        <rFont val="Century Schoolbook"/>
        <family val="1"/>
      </rPr>
      <t>1.-</t>
    </r>
    <r>
      <rPr>
        <sz val="10"/>
        <color rgb="FF000000"/>
        <rFont val="Arial Narrow"/>
        <family val="2"/>
      </rPr>
      <t xml:space="preserve"> Matriz de Control de las convocatorias a los Consejos de Facultad.</t>
    </r>
  </si>
  <si>
    <t>* Abg. William Orellana Izurieta,
  Decano
* Abg. Servio Ordóñez Mendoza,
  Secretario Abogado</t>
  </si>
  <si>
    <t>530606 0701 001</t>
  </si>
  <si>
    <t>Honorarios por Contratos Civiles de Servicios</t>
  </si>
  <si>
    <t>Honorarios por Contratos Civiles</t>
  </si>
  <si>
    <t>530606 0701 002</t>
  </si>
  <si>
    <t>_3_Posicionamiento_del_modelo_educativo_integrador_y_desarrollador.</t>
  </si>
  <si>
    <t>3. Fortalecer la interacción de la docencia, investigación y vinculación para el logro de los objetivos operativos del modelo educativo.</t>
  </si>
  <si>
    <t>EJES SUSTANTIVOS INTEGRADOS</t>
  </si>
  <si>
    <r>
      <rPr>
        <b/>
        <sz val="9"/>
        <color rgb="FF000000"/>
        <rFont val="Century Schoolbook"/>
        <family val="1"/>
      </rPr>
      <t>5.-</t>
    </r>
    <r>
      <rPr>
        <sz val="10"/>
        <color rgb="FF000000"/>
        <rFont val="Arial Narrow"/>
        <family val="2"/>
      </rPr>
      <t xml:space="preserve"> Gestionar los Procesos que garantizan el cumplimiento de las funciones sustantivas de la educación superior: docencia, investigación y vinculación.</t>
    </r>
  </si>
  <si>
    <t>Procesos que garantizan el cumplimiento de las funciones sustantivas de la educación superior: docencia, investigación y vinculación, gestionados.</t>
  </si>
  <si>
    <t>N° de procesos de cumplimiento de las funciones sustantivas de la educación superior.</t>
  </si>
  <si>
    <r>
      <rPr>
        <b/>
        <sz val="9"/>
        <color rgb="FF000000"/>
        <rFont val="Century Schoolbook"/>
        <family val="1"/>
      </rPr>
      <t>1.-</t>
    </r>
    <r>
      <rPr>
        <sz val="10"/>
        <color rgb="FF000000"/>
        <rFont val="Arial Narrow"/>
        <family val="2"/>
      </rPr>
      <t xml:space="preserve"> Supervisar el proceso de contratación docente	.
</t>
    </r>
    <r>
      <rPr>
        <b/>
        <sz val="9"/>
        <color rgb="FF000000"/>
        <rFont val="Century Schoolbook"/>
        <family val="1"/>
      </rPr>
      <t>2.-</t>
    </r>
    <r>
      <rPr>
        <sz val="10"/>
        <color rgb="FF000000"/>
        <rFont val="Arial Narrow"/>
        <family val="2"/>
      </rPr>
      <t xml:space="preserve"> Supervisar el proceso de contratación técnico docentes y personal administrativo.
</t>
    </r>
    <r>
      <rPr>
        <b/>
        <sz val="9"/>
        <color rgb="FF000000"/>
        <rFont val="Century Schoolbook"/>
        <family val="1"/>
      </rPr>
      <t>3.-</t>
    </r>
    <r>
      <rPr>
        <sz val="10"/>
        <color rgb="FF000000"/>
        <rFont val="Arial Narrow"/>
        <family val="2"/>
      </rPr>
      <t xml:space="preserve"> Analizar sugerencias de procesos de matrículas especiales	.
</t>
    </r>
    <r>
      <rPr>
        <b/>
        <sz val="9"/>
        <color rgb="FF000000"/>
        <rFont val="Century Schoolbook"/>
        <family val="1"/>
      </rPr>
      <t>4.-</t>
    </r>
    <r>
      <rPr>
        <sz val="10"/>
        <color rgb="FF000000"/>
        <rFont val="Arial Narrow"/>
        <family val="2"/>
      </rPr>
      <t xml:space="preserve"> Supervisar la producción científica .
</t>
    </r>
    <r>
      <rPr>
        <b/>
        <sz val="9"/>
        <color rgb="FF000000"/>
        <rFont val="Century Schoolbook"/>
        <family val="1"/>
      </rPr>
      <t>5.-</t>
    </r>
    <r>
      <rPr>
        <sz val="10"/>
        <color rgb="FF000000"/>
        <rFont val="Arial Narrow"/>
        <family val="2"/>
      </rPr>
      <t xml:space="preserve"> Participar en las sesiones de Consejo Universitario	.</t>
    </r>
  </si>
  <si>
    <r>
      <rPr>
        <b/>
        <sz val="9"/>
        <color rgb="FF000000"/>
        <rFont val="Century Schoolbook"/>
        <family val="1"/>
      </rPr>
      <t>1.-</t>
    </r>
    <r>
      <rPr>
        <sz val="10"/>
        <color rgb="FF000000"/>
        <rFont val="Arial Narrow"/>
        <family val="2"/>
      </rPr>
      <t xml:space="preserve"> Resolución de Consejo Directivo.
</t>
    </r>
    <r>
      <rPr>
        <b/>
        <sz val="9"/>
        <color rgb="FF000000"/>
        <rFont val="Century Schoolbook"/>
        <family val="1"/>
      </rPr>
      <t>2.-</t>
    </r>
    <r>
      <rPr>
        <sz val="10"/>
        <color rgb="FF000000"/>
        <rFont val="Arial Narrow"/>
        <family val="2"/>
      </rPr>
      <t xml:space="preserve"> Comunicaciones.
</t>
    </r>
    <r>
      <rPr>
        <b/>
        <sz val="9"/>
        <color rgb="FF000000"/>
        <rFont val="Century Schoolbook"/>
        <family val="1"/>
      </rPr>
      <t>3.-</t>
    </r>
    <r>
      <rPr>
        <sz val="10"/>
        <color rgb="FF000000"/>
        <rFont val="Arial Narrow"/>
        <family val="2"/>
      </rPr>
      <t xml:space="preserve"> Convocatorias a Sesiones de Consejo Universitario.</t>
    </r>
  </si>
  <si>
    <t>* Abg. William Orellana Izurieta,
  Decano
* Dra. Rosa Salamea Nieto,
  Subdecana
* Ing. Rosa Castro Mejía,
   Analista Administrativa</t>
  </si>
  <si>
    <t>530606 0701 003</t>
  </si>
  <si>
    <t>530804 0701 002</t>
  </si>
  <si>
    <t>Materiales de Oficina</t>
  </si>
  <si>
    <r>
      <rPr>
        <sz val="10"/>
        <color rgb="FF000000"/>
        <rFont val="Arial Narrow"/>
        <family val="2"/>
      </rPr>
      <t xml:space="preserve">Clips standar </t>
    </r>
    <r>
      <rPr>
        <sz val="10"/>
        <color rgb="FF000000"/>
        <rFont val="Century Schoolbook"/>
        <family val="1"/>
      </rPr>
      <t>32</t>
    </r>
    <r>
      <rPr>
        <sz val="10"/>
        <color rgb="FF000000"/>
        <rFont val="Arial Narrow"/>
        <family val="2"/>
      </rPr>
      <t xml:space="preserve"> mm metálicos</t>
    </r>
  </si>
  <si>
    <t>Caja</t>
  </si>
  <si>
    <t>Señaladores tipo banderitas</t>
  </si>
  <si>
    <t>2. Fortalecer el liderazgo en todos los niveles de decisión para incrementar el compromiso de la comunidad universitaria en el logro de los objetivos institucionales.</t>
  </si>
  <si>
    <t>Estrategia DEFENSIVA</t>
  </si>
  <si>
    <r>
      <rPr>
        <b/>
        <sz val="9"/>
        <color rgb="FF000000"/>
        <rFont val="Century Schoolbook"/>
        <family val="1"/>
      </rPr>
      <t>6.-</t>
    </r>
    <r>
      <rPr>
        <sz val="10"/>
        <color rgb="FF000000"/>
        <rFont val="Arial Narrow"/>
        <family val="2"/>
      </rPr>
      <t xml:space="preserve"> Presentar el Informe de Rendición de Cuentas.</t>
    </r>
  </si>
  <si>
    <t>Informe de Rendición de Cuentas, presentado.</t>
  </si>
  <si>
    <t>N° de Informe de Rendición de Cuentas presentado.</t>
  </si>
  <si>
    <r>
      <rPr>
        <b/>
        <sz val="9"/>
        <color rgb="FF000000"/>
        <rFont val="Century Schoolbook"/>
        <family val="1"/>
      </rPr>
      <t>1.-</t>
    </r>
    <r>
      <rPr>
        <sz val="10"/>
        <color rgb="FF000000"/>
        <rFont val="Arial Narrow"/>
        <family val="2"/>
      </rPr>
      <t xml:space="preserve"> Elaborar el Informe de Rendición de Cuenta.</t>
    </r>
  </si>
  <si>
    <r>
      <rPr>
        <b/>
        <sz val="9"/>
        <color rgb="FF000000"/>
        <rFont val="Century Schoolbook"/>
        <family val="1"/>
      </rPr>
      <t>1.-</t>
    </r>
    <r>
      <rPr>
        <sz val="10"/>
        <color rgb="FF000000"/>
        <rFont val="Arial Narrow"/>
        <family val="2"/>
      </rPr>
      <t xml:space="preserve"> Informe de Rendición de Cuenta.</t>
    </r>
  </si>
  <si>
    <t>* Abg. William Orellana Izurieta,
  Decano</t>
  </si>
  <si>
    <t>Tinta para almohadilla y sellos</t>
  </si>
  <si>
    <t>Resaltadores varios colores</t>
  </si>
  <si>
    <t>530204 0701 001</t>
  </si>
  <si>
    <t>Edición, Impresión, Reproducción, Publicaciones y Suscripción</t>
  </si>
  <si>
    <r>
      <rPr>
        <b/>
        <sz val="9"/>
        <color rgb="FF000000"/>
        <rFont val="Century Schoolbook"/>
        <family val="1"/>
      </rPr>
      <t>7.-</t>
    </r>
    <r>
      <rPr>
        <sz val="10"/>
        <color rgb="FF000000"/>
        <rFont val="Arial Narrow"/>
        <family val="2"/>
      </rPr>
      <t xml:space="preserve"> Gestionar trámite de licencias solicitadas por el personal docente y administrativo.</t>
    </r>
  </si>
  <si>
    <t>Trámite de licencias solicitadas por el personal docente y administrativo, gestionadas.</t>
  </si>
  <si>
    <t>N° de licencias justificadas y gestionadas.</t>
  </si>
  <si>
    <r>
      <rPr>
        <b/>
        <sz val="9"/>
        <color rgb="FF000000"/>
        <rFont val="Century Schoolbook"/>
        <family val="1"/>
      </rPr>
      <t>1.-</t>
    </r>
    <r>
      <rPr>
        <sz val="10"/>
        <color rgb="FF000000"/>
        <rFont val="Arial Narrow"/>
        <family val="2"/>
      </rPr>
      <t xml:space="preserve"> Receptar solicitudes de licencia del personal administrativo y docentes.
</t>
    </r>
    <r>
      <rPr>
        <b/>
        <sz val="9"/>
        <color rgb="FF000000"/>
        <rFont val="Century Schoolbook"/>
        <family val="1"/>
      </rPr>
      <t>2.-</t>
    </r>
    <r>
      <rPr>
        <sz val="10"/>
        <color rgb="FF000000"/>
        <rFont val="Arial Narrow"/>
        <family val="2"/>
      </rPr>
      <t xml:space="preserve"> Gestionar ante autoridades las solicitudes de permiso, licencias y avales por parte de los docentes y servidores.</t>
    </r>
  </si>
  <si>
    <r>
      <rPr>
        <b/>
        <sz val="9"/>
        <color rgb="FF000000"/>
        <rFont val="Century Schoolbook"/>
        <family val="1"/>
      </rPr>
      <t>1.-</t>
    </r>
    <r>
      <rPr>
        <sz val="10"/>
        <color rgb="FF000000"/>
        <rFont val="Arial Narrow"/>
        <family val="2"/>
      </rPr>
      <t xml:space="preserve"> Solicitudes de licencias y permisos.</t>
    </r>
  </si>
  <si>
    <t>* Abg. William Orellana Izurieta,
  Decano
* Ing. Rosa Castro Mejía,
  Analista Administrativa</t>
  </si>
  <si>
    <t>530805 0701 002</t>
  </si>
  <si>
    <t>Materiales de Aseo</t>
  </si>
  <si>
    <r>
      <rPr>
        <sz val="10"/>
        <color rgb="FF000000"/>
        <rFont val="Arial Narrow"/>
        <family val="2"/>
      </rPr>
      <t xml:space="preserve">Set de mopa de </t>
    </r>
    <r>
      <rPr>
        <sz val="10"/>
        <color rgb="FF000000"/>
        <rFont val="Century Schoolbook"/>
        <family val="1"/>
      </rPr>
      <t>98</t>
    </r>
    <r>
      <rPr>
        <sz val="10"/>
        <color rgb="FF000000"/>
        <rFont val="Arial Narrow"/>
        <family val="2"/>
      </rPr>
      <t xml:space="preserve"> cm</t>
    </r>
  </si>
  <si>
    <r>
      <rPr>
        <sz val="10"/>
        <color rgb="FF000000"/>
        <rFont val="Arial Narrow"/>
        <family val="2"/>
      </rPr>
      <t xml:space="preserve">Fundas para basura de </t>
    </r>
    <r>
      <rPr>
        <sz val="10"/>
        <color rgb="FF000000"/>
        <rFont val="Century Schoolbook"/>
        <family val="1"/>
      </rPr>
      <t>30</t>
    </r>
    <r>
      <rPr>
        <sz val="10"/>
        <color rgb="FF000000"/>
        <rFont val="Arial Narrow"/>
        <family val="2"/>
      </rPr>
      <t xml:space="preserve"> x </t>
    </r>
    <r>
      <rPr>
        <sz val="10"/>
        <color rgb="FF000000"/>
        <rFont val="Century Schoolbook"/>
        <family val="1"/>
      </rPr>
      <t>36</t>
    </r>
  </si>
  <si>
    <r>
      <rPr>
        <sz val="10"/>
        <color rgb="FF000000"/>
        <rFont val="Arial Narrow"/>
        <family val="2"/>
      </rPr>
      <t xml:space="preserve">Fundas para basura doméstica de </t>
    </r>
    <r>
      <rPr>
        <sz val="10"/>
        <color rgb="FF000000"/>
        <rFont val="Century Schoolbook"/>
        <family val="1"/>
      </rPr>
      <t>23</t>
    </r>
    <r>
      <rPr>
        <sz val="10"/>
        <color rgb="FF000000"/>
        <rFont val="Arial Narrow"/>
        <family val="2"/>
      </rPr>
      <t xml:space="preserve"> x </t>
    </r>
    <r>
      <rPr>
        <sz val="10"/>
        <color rgb="FF000000"/>
        <rFont val="Century Schoolbook"/>
        <family val="1"/>
      </rPr>
      <t>28</t>
    </r>
  </si>
  <si>
    <r>
      <rPr>
        <sz val="10"/>
        <color rgb="FF000000"/>
        <rFont val="Arial Narrow"/>
        <family val="2"/>
      </rPr>
      <t xml:space="preserve">Escoba de madera fibra de coco </t>
    </r>
    <r>
      <rPr>
        <sz val="10"/>
        <color rgb="FF000000"/>
        <rFont val="Century Schoolbook"/>
        <family val="1"/>
      </rPr>
      <t>30</t>
    </r>
    <r>
      <rPr>
        <sz val="10"/>
        <color rgb="FF000000"/>
        <rFont val="Arial Narrow"/>
        <family val="2"/>
      </rPr>
      <t xml:space="preserve">cm </t>
    </r>
  </si>
  <si>
    <t>6. Implementar un plan de perfeccionamiento académico que facilite el desarrollo profesional del docente.</t>
  </si>
  <si>
    <t>OFERTA ACADÉMICA</t>
  </si>
  <si>
    <r>
      <rPr>
        <b/>
        <sz val="9"/>
        <color rgb="FF000000"/>
        <rFont val="Century Schoolbook"/>
        <family val="1"/>
      </rPr>
      <t>8.-</t>
    </r>
    <r>
      <rPr>
        <sz val="10"/>
        <color rgb="FF000000"/>
        <rFont val="Arial Narrow"/>
        <family val="2"/>
      </rPr>
      <t xml:space="preserve"> Coordinar y gestionar el Proceso de contratación de personal docente para las carreras o programas vigentes en la Facultad.</t>
    </r>
  </si>
  <si>
    <t>Proceso de contratación de personal docente para las carreras o programas vigentes en la Facultad, coordinado y gestionado.</t>
  </si>
  <si>
    <t>N° de Procesos de contratación de personal docente para las carreras o programas vigentes en la Facultad, coordinados y gestionados.</t>
  </si>
  <si>
    <r>
      <rPr>
        <b/>
        <sz val="9"/>
        <color rgb="FF000000"/>
        <rFont val="Century Schoolbook"/>
        <family val="1"/>
      </rPr>
      <t>1.-</t>
    </r>
    <r>
      <rPr>
        <sz val="10"/>
        <color rgb="FF000000"/>
        <rFont val="Arial Narrow"/>
        <family val="2"/>
      </rPr>
      <t xml:space="preserve"> Diagnosticar el PAO que finaliza.
</t>
    </r>
    <r>
      <rPr>
        <b/>
        <sz val="9"/>
        <color rgb="FF000000"/>
        <rFont val="Century Schoolbook"/>
        <family val="1"/>
      </rPr>
      <t>2.-</t>
    </r>
    <r>
      <rPr>
        <sz val="10"/>
        <color rgb="FF000000"/>
        <rFont val="Arial Narrow"/>
        <family val="2"/>
      </rPr>
      <t xml:space="preserve"> Supervisar la selección de los docentes en base de necesidades, asignaturas y evaluación.
</t>
    </r>
    <r>
      <rPr>
        <b/>
        <sz val="9"/>
        <color rgb="FF000000"/>
        <rFont val="Century Schoolbook"/>
        <family val="1"/>
      </rPr>
      <t>3.-</t>
    </r>
    <r>
      <rPr>
        <sz val="10"/>
        <color rgb="FF000000"/>
        <rFont val="Arial Narrow"/>
        <family val="2"/>
      </rPr>
      <t xml:space="preserve"> Aprobar el listado de los docentes seleccionados por Consejo Directivo.</t>
    </r>
  </si>
  <si>
    <r>
      <rPr>
        <b/>
        <sz val="9"/>
        <color rgb="FF000000"/>
        <rFont val="Century Schoolbook"/>
        <family val="1"/>
      </rPr>
      <t>1.-</t>
    </r>
    <r>
      <rPr>
        <sz val="10"/>
        <color rgb="FF000000"/>
        <rFont val="Arial Narrow"/>
        <family val="2"/>
      </rPr>
      <t xml:space="preserve"> Resolución de Consejo Directivo que solicita la contratación de personal docente para las carreras o programas vigentes en la Facultad.</t>
    </r>
  </si>
  <si>
    <t>* Abg. William Orellana Izurieta,
  Decano
* Abg. Servio Ordóñez Mendoza,
  Secretario</t>
  </si>
  <si>
    <r>
      <rPr>
        <sz val="10"/>
        <color rgb="FF000000"/>
        <rFont val="Arial Narrow"/>
        <family val="2"/>
      </rPr>
      <t xml:space="preserve">Guantes de Caucho # </t>
    </r>
    <r>
      <rPr>
        <sz val="10"/>
        <color rgb="FF000000"/>
        <rFont val="Century Schoolbook"/>
        <family val="1"/>
      </rPr>
      <t>9</t>
    </r>
    <r>
      <rPr>
        <sz val="10"/>
        <color rgb="FF000000"/>
        <rFont val="Arial Narrow"/>
        <family val="2"/>
      </rPr>
      <t xml:space="preserve"> Bicolor</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</si>
  <si>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mts.</t>
    </r>
  </si>
  <si>
    <r>
      <rPr>
        <sz val="10"/>
        <color rgb="FF000000"/>
        <rFont val="Arial Narrow"/>
        <family val="2"/>
      </rPr>
      <t xml:space="preserve">Detergente en polvo funda de </t>
    </r>
    <r>
      <rPr>
        <sz val="10"/>
        <color rgb="FF000000"/>
        <rFont val="Century Schoolbook"/>
        <family val="1"/>
      </rPr>
      <t>15</t>
    </r>
    <r>
      <rPr>
        <sz val="10"/>
        <color rgb="FF000000"/>
        <rFont val="Arial Narrow"/>
        <family val="2"/>
      </rPr>
      <t xml:space="preserve"> kg.</t>
    </r>
  </si>
  <si>
    <t>Funda</t>
  </si>
  <si>
    <r>
      <rPr>
        <sz val="10"/>
        <color rgb="FF000000"/>
        <rFont val="Arial Narrow"/>
        <family val="2"/>
      </rPr>
      <t xml:space="preserve">Franela cortada </t>
    </r>
    <r>
      <rPr>
        <sz val="10"/>
        <color rgb="FF000000"/>
        <rFont val="Century Schoolbook"/>
        <family val="1"/>
      </rPr>
      <t>1</t>
    </r>
    <r>
      <rPr>
        <sz val="10"/>
        <color rgb="FF000000"/>
        <rFont val="Arial Narrow"/>
        <family val="2"/>
      </rPr>
      <t xml:space="preserve"> metro </t>
    </r>
  </si>
  <si>
    <r>
      <rPr>
        <b/>
        <sz val="9"/>
        <color rgb="FF000000"/>
        <rFont val="Century Schoolbook"/>
        <family val="1"/>
      </rPr>
      <t>9.-</t>
    </r>
    <r>
      <rPr>
        <sz val="10"/>
        <color rgb="FF000000"/>
        <rFont val="Arial Narrow"/>
        <family val="2"/>
      </rPr>
      <t xml:space="preserve"> Emitir criterios técnicos para la sustentación de las decisiones adoptadas a nivel de facultad.</t>
    </r>
  </si>
  <si>
    <t>Criterios técnicos para la sustentación de las decisiones adoptadas a nivel de facultad emitidos.</t>
  </si>
  <si>
    <t>N° de criterios técnicos para la sustentación de las decisiones adoptadas a nivel de facultad emitidos.</t>
  </si>
  <si>
    <r>
      <rPr>
        <b/>
        <sz val="9"/>
        <color rgb="FF000000"/>
        <rFont val="Century Schoolbook"/>
        <family val="1"/>
      </rPr>
      <t>1.-</t>
    </r>
    <r>
      <rPr>
        <sz val="10"/>
        <color rgb="FF000000"/>
        <rFont val="Arial Narrow"/>
        <family val="2"/>
      </rPr>
      <t xml:space="preserve"> Receptar y gestionar resoluciones académicas.
</t>
    </r>
    <r>
      <rPr>
        <b/>
        <sz val="9"/>
        <color rgb="FF000000"/>
        <rFont val="Century Schoolbook"/>
        <family val="1"/>
      </rPr>
      <t>2.-</t>
    </r>
    <r>
      <rPr>
        <sz val="10"/>
        <color rgb="FF000000"/>
        <rFont val="Arial Narrow"/>
        <family val="2"/>
      </rPr>
      <t xml:space="preserve"> Suscribir resoluciones de Consejo Directivo.</t>
    </r>
  </si>
  <si>
    <r>
      <rPr>
        <b/>
        <sz val="9"/>
        <color rgb="FF000000"/>
        <rFont val="Century Schoolbook"/>
        <family val="1"/>
      </rPr>
      <t>1.-</t>
    </r>
    <r>
      <rPr>
        <sz val="10"/>
        <color rgb="FF000000"/>
        <rFont val="Arial Narrow"/>
        <family val="2"/>
      </rPr>
      <t xml:space="preserve"> Resoluciones de Consejo Directivo, emitidas.</t>
    </r>
  </si>
  <si>
    <r>
      <rPr>
        <sz val="10"/>
        <color rgb="FF000000"/>
        <rFont val="Arial Narrow"/>
        <family val="2"/>
      </rPr>
      <t xml:space="preserve">Tacho de basura </t>
    </r>
    <r>
      <rPr>
        <sz val="10"/>
        <color rgb="FF000000"/>
        <rFont val="Century Schoolbook"/>
        <family val="1"/>
      </rPr>
      <t>10</t>
    </r>
    <r>
      <rPr>
        <sz val="10"/>
        <color rgb="FF000000"/>
        <rFont val="Arial Narrow"/>
        <family val="2"/>
      </rPr>
      <t xml:space="preserve"> litros</t>
    </r>
  </si>
  <si>
    <t>Recogedor de basura</t>
  </si>
  <si>
    <r>
      <rPr>
        <sz val="10"/>
        <color rgb="FF000000"/>
        <rFont val="Arial Narrow"/>
        <family val="2"/>
      </rPr>
      <t xml:space="preserve">Set de mopa (mango, base, mopa de </t>
    </r>
    <r>
      <rPr>
        <sz val="10"/>
        <color rgb="FF000000"/>
        <rFont val="Century Schoolbook"/>
        <family val="1"/>
      </rPr>
      <t>64</t>
    </r>
    <r>
      <rPr>
        <sz val="10"/>
        <color rgb="FF000000"/>
        <rFont val="Arial Narrow"/>
        <family val="2"/>
      </rPr>
      <t>cm)</t>
    </r>
  </si>
  <si>
    <t xml:space="preserve">Cepillo para sanitario con base plástica </t>
  </si>
  <si>
    <t>Estrategia de SUPERVIVENCIA</t>
  </si>
  <si>
    <r>
      <rPr>
        <b/>
        <sz val="9"/>
        <color rgb="FF000000"/>
        <rFont val="Century Schoolbook"/>
        <family val="1"/>
      </rPr>
      <t>10.-</t>
    </r>
    <r>
      <rPr>
        <sz val="10"/>
        <color rgb="FF000000"/>
        <rFont val="Arial Narrow"/>
        <family val="2"/>
      </rPr>
      <t xml:space="preserve"> Supervisar las Gestiones efectuadas por el Subdecanato, los Coordinadores de Carrera, personal académico y administrativo de la Facultad.</t>
    </r>
  </si>
  <si>
    <t>Gestiones efectuadas por el Subdecano, los Coordinadores de Carrera, personal académico y administrativo de la Facultad, supervisadas.</t>
  </si>
  <si>
    <t>N° de supervisiones ejecutadas a los procesos administrativos y académicos.</t>
  </si>
  <si>
    <r>
      <rPr>
        <b/>
        <sz val="9"/>
        <color rgb="FF000000"/>
        <rFont val="Century Schoolbook"/>
        <family val="1"/>
      </rPr>
      <t>1.-</t>
    </r>
    <r>
      <rPr>
        <sz val="10"/>
        <color rgb="FF000000"/>
        <rFont val="Arial Narrow"/>
        <family val="2"/>
      </rPr>
      <t xml:space="preserve"> Supervisar las gestiones efectuadas por el Subdecano, coordinador académico y coordinadores de carrera.
</t>
    </r>
    <r>
      <rPr>
        <b/>
        <sz val="9"/>
        <color rgb="FF000000"/>
        <rFont val="Century Schoolbook"/>
        <family val="1"/>
      </rPr>
      <t>2.-</t>
    </r>
    <r>
      <rPr>
        <sz val="10"/>
        <color rgb="FF000000"/>
        <rFont val="Arial Narrow"/>
        <family val="2"/>
      </rPr>
      <t xml:space="preserve"> Supervisar la gestión del jefes de la UMMOG.</t>
    </r>
  </si>
  <si>
    <r>
      <rPr>
        <b/>
        <sz val="9"/>
        <color rgb="FF000000"/>
        <rFont val="Century Schoolbook"/>
        <family val="1"/>
      </rPr>
      <t>1.-</t>
    </r>
    <r>
      <rPr>
        <sz val="10"/>
        <color rgb="FF000000"/>
        <rFont val="Arial Narrow"/>
        <family val="2"/>
      </rPr>
      <t xml:space="preserve"> Reporte de resoluciones de Comisión Académica gestionadas.
</t>
    </r>
    <r>
      <rPr>
        <b/>
        <sz val="9"/>
        <color rgb="FF000000"/>
        <rFont val="Century Schoolbook"/>
        <family val="1"/>
      </rPr>
      <t>2.-</t>
    </r>
    <r>
      <rPr>
        <sz val="10"/>
        <color rgb="FF000000"/>
        <rFont val="Arial Narrow"/>
        <family val="2"/>
      </rPr>
      <t xml:space="preserve"> Reporte de gestiones realizadas en la UMMOG.</t>
    </r>
  </si>
  <si>
    <t>* Abg. William Orellana Izurieta,
  Decano
* Dra. Rosa Salamea Nieto,
  Subdecana
* Dr. Julio Cisneros León,
  Jefe de UMMOG</t>
  </si>
  <si>
    <t>Ambiental en pastillas unidad</t>
  </si>
  <si>
    <t>Cera liquida para pisos antideslizante caneca</t>
  </si>
  <si>
    <t>Caneca</t>
  </si>
  <si>
    <r>
      <rPr>
        <sz val="10"/>
        <color rgb="FF000000"/>
        <rFont val="Arial Narrow"/>
        <family val="2"/>
      </rPr>
      <t xml:space="preserve">Liquido (aceite limpia muebles frasco </t>
    </r>
    <r>
      <rPr>
        <sz val="10"/>
        <color rgb="FF000000"/>
        <rFont val="Century Schoolbook"/>
        <family val="1"/>
      </rPr>
      <t>250</t>
    </r>
    <r>
      <rPr>
        <sz val="10"/>
        <color rgb="FF000000"/>
        <rFont val="Arial Narrow"/>
        <family val="2"/>
      </rPr>
      <t>cc)</t>
    </r>
  </si>
  <si>
    <t>Liquido para limpiar vidrios</t>
  </si>
  <si>
    <t>Litro</t>
  </si>
  <si>
    <t>Cloro liquido caneca</t>
  </si>
  <si>
    <r>
      <rPr>
        <b/>
        <sz val="9"/>
        <color rgb="FF000000"/>
        <rFont val="Century Schoolbook"/>
        <family val="1"/>
      </rPr>
      <t>11.-</t>
    </r>
    <r>
      <rPr>
        <sz val="10"/>
        <color rgb="FF000000"/>
        <rFont val="Arial Narrow"/>
        <family val="2"/>
      </rPr>
      <t xml:space="preserve"> Supervisar la asistencia y permanencia de los servidores.</t>
    </r>
  </si>
  <si>
    <t>Asistencia y permanencia de los servidores supervisadas.</t>
  </si>
  <si>
    <t>N° de Supervisiones de asistencia y permanencia de los servidores realizadas.</t>
  </si>
  <si>
    <r>
      <rPr>
        <b/>
        <sz val="9"/>
        <color rgb="FF000000"/>
        <rFont val="Century Schoolbook"/>
        <family val="1"/>
      </rPr>
      <t>1.-</t>
    </r>
    <r>
      <rPr>
        <sz val="10"/>
        <color rgb="FF000000"/>
        <rFont val="Arial Narrow"/>
        <family val="2"/>
      </rPr>
      <t xml:space="preserve"> Receptar las solicitudes de permiso del personal administrativo y académico.
</t>
    </r>
    <r>
      <rPr>
        <b/>
        <sz val="9"/>
        <color rgb="FF000000"/>
        <rFont val="Century Schoolbook"/>
        <family val="1"/>
      </rPr>
      <t>2.-</t>
    </r>
    <r>
      <rPr>
        <sz val="10"/>
        <color rgb="FF000000"/>
        <rFont val="Arial Narrow"/>
        <family val="2"/>
      </rPr>
      <t xml:space="preserve"> Redactar y tramitar ante autoridades las solicitudes de permiso licencias y avales por parte de los servidores de la facultad.
</t>
    </r>
    <r>
      <rPr>
        <b/>
        <sz val="9"/>
        <color rgb="FF000000"/>
        <rFont val="Century Schoolbook"/>
        <family val="1"/>
      </rPr>
      <t>3.-</t>
    </r>
    <r>
      <rPr>
        <sz val="10"/>
        <color rgb="FF000000"/>
        <rFont val="Arial Narrow"/>
        <family val="2"/>
      </rPr>
      <t xml:space="preserve"> Suscribir la matriz de justificación de inasistencia de los servidores.</t>
    </r>
  </si>
  <si>
    <r>
      <rPr>
        <b/>
        <sz val="9"/>
        <color rgb="FF000000"/>
        <rFont val="Century Schoolbook"/>
        <family val="1"/>
      </rPr>
      <t>1.-</t>
    </r>
    <r>
      <rPr>
        <sz val="10"/>
        <color rgb="FF000000"/>
        <rFont val="Arial Narrow"/>
        <family val="2"/>
      </rPr>
      <t xml:space="preserve"> Reporte de justificación de inasistencia.</t>
    </r>
  </si>
  <si>
    <t>530807 0701 002</t>
  </si>
  <si>
    <t>Materiales de Impresión, Fotografía, Reproducción y Publicaciones</t>
  </si>
  <si>
    <t>Tinta color rojo Epson para impresora</t>
  </si>
  <si>
    <t>Tinta color azul Epson para impresora</t>
  </si>
  <si>
    <t>Tinta color negro Epson para impresora</t>
  </si>
  <si>
    <t>Tinta color amarillo Epson para impresora</t>
  </si>
  <si>
    <r>
      <rPr>
        <b/>
        <sz val="9"/>
        <color rgb="FF000000"/>
        <rFont val="Century Schoolbook"/>
        <family val="1"/>
      </rPr>
      <t>12.-</t>
    </r>
    <r>
      <rPr>
        <sz val="10"/>
        <color rgb="FF000000"/>
        <rFont val="Arial Narrow"/>
        <family val="2"/>
      </rPr>
      <t xml:space="preserve"> Presentar la Planificación Operativa Anual y Evaluar la Planificación Operativa Anual.</t>
    </r>
  </si>
  <si>
    <t>Planificación Operativa Anual y Evaluación de la Planificación Operativa Anual entregadas oportunamente.</t>
  </si>
  <si>
    <t>N° de Planificaciones Operativas Anuales y Evaluaciones del POA entregadas.</t>
  </si>
  <si>
    <r>
      <rPr>
        <b/>
        <sz val="9"/>
        <color rgb="FF000000"/>
        <rFont val="Century Schoolbook"/>
        <family val="1"/>
      </rPr>
      <t>1.-</t>
    </r>
    <r>
      <rPr>
        <sz val="10"/>
        <color rgb="FF000000"/>
        <rFont val="Arial Narrow"/>
        <family val="2"/>
      </rPr>
      <t xml:space="preserve"> Elaborar los planes operativos anuales del Decanato.
</t>
    </r>
    <r>
      <rPr>
        <b/>
        <sz val="9"/>
        <color rgb="FF000000"/>
        <rFont val="Century Schoolbook"/>
        <family val="1"/>
      </rPr>
      <t>2.-</t>
    </r>
    <r>
      <rPr>
        <sz val="10"/>
        <color rgb="FF000000"/>
        <rFont val="Arial Narrow"/>
        <family val="2"/>
      </rPr>
      <t xml:space="preserve"> Elaborar las evaluaciones al POA del Decanato.
</t>
    </r>
    <r>
      <rPr>
        <b/>
        <sz val="9"/>
        <color rgb="FF000000"/>
        <rFont val="Century Schoolbook"/>
        <family val="1"/>
      </rPr>
      <t>3.-</t>
    </r>
    <r>
      <rPr>
        <sz val="10"/>
        <color rgb="FF000000"/>
        <rFont val="Arial Narrow"/>
        <family val="2"/>
      </rPr>
      <t xml:space="preserve"> Remitir oportunamente a la Dir. Planificación, los planes operativos anuales y sus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</si>
  <si>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al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</si>
  <si>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Abg. William Orellana,
  Decano
* Sra. Jeanneth Enríquez, 
  Analista Administrativa
* Ing. Patricia Velastegui,
  Analista Académico
* Lic. Danny Guadalupe.
  Administrador de Bienes</t>
  </si>
  <si>
    <t>990101 0701 001</t>
  </si>
  <si>
    <t>Obligaciones de Ejercicios Anteriores por Egresos de Personal</t>
  </si>
  <si>
    <t>990101 0703 003</t>
  </si>
  <si>
    <r>
      <rPr>
        <b/>
        <sz val="9"/>
        <color rgb="FF000000"/>
        <rFont val="Century Schoolbook"/>
        <family val="1"/>
      </rPr>
      <t>13.-</t>
    </r>
    <r>
      <rPr>
        <sz val="10"/>
        <color rgb="FF000000"/>
        <rFont val="Arial Narrow"/>
        <family val="2"/>
      </rPr>
      <t xml:space="preserve"> Organizar el Archivo de Gestión</t>
    </r>
    <r>
      <rPr>
        <sz val="10"/>
        <color rgb="FF000000"/>
        <rFont val="Century Schoolbook"/>
        <family val="1"/>
      </rPr>
      <t>.</t>
    </r>
  </si>
  <si>
    <t>Archivo de gestión organizado.</t>
  </si>
  <si>
    <t>N° de Cajas registradas en el inventario documental del Decanato.</t>
  </si>
  <si>
    <r>
      <rPr>
        <b/>
        <sz val="9"/>
        <color rgb="FF000000"/>
        <rFont val="Century Schoolbook"/>
        <family val="1"/>
      </rPr>
      <t>1.-</t>
    </r>
    <r>
      <rPr>
        <sz val="10"/>
        <color rgb="FF000000"/>
        <rFont val="Arial Narrow"/>
        <family val="2"/>
      </rPr>
      <t xml:space="preserve"> Sistematizar la documentación semestralmente.
</t>
    </r>
    <r>
      <rPr>
        <b/>
        <sz val="9"/>
        <color rgb="FF000000"/>
        <rFont val="Century Schoolbook"/>
        <family val="1"/>
      </rPr>
      <t>2.-</t>
    </r>
    <r>
      <rPr>
        <sz val="10"/>
        <color rgb="FF000000"/>
        <rFont val="Arial Narrow"/>
        <family val="2"/>
      </rPr>
      <t xml:space="preserve"> Organizar e inventariar la documentación.</t>
    </r>
  </si>
  <si>
    <r>
      <rPr>
        <b/>
        <sz val="9"/>
        <color rgb="FF000000"/>
        <rFont val="Century Schoolbook"/>
        <family val="1"/>
      </rPr>
      <t>1.-</t>
    </r>
    <r>
      <rPr>
        <sz val="10"/>
        <color rgb="FF000000"/>
        <rFont val="Arial Narrow"/>
        <family val="2"/>
      </rPr>
      <t xml:space="preserve"> Inventario Documental Digital.</t>
    </r>
  </si>
  <si>
    <t>* Sra. Jeanneth Enríquez, 
  Analista Administrativa</t>
  </si>
  <si>
    <t>Carpeta digital conformada por oficios enviados.</t>
  </si>
  <si>
    <t>TOTAL PRESUPUESTO ESTIMATIVO DEL DECANATO 2022:</t>
  </si>
  <si>
    <t xml:space="preserve">USD $ </t>
  </si>
  <si>
    <t>SUBDECANATO</t>
  </si>
  <si>
    <t>2. Desarrollar un sistema de acompañamiento para la gestión eficaz del modelo educativo.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</si>
  <si>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o actualizar los Procedimientos Académicos internos estandarizados.</t>
    </r>
  </si>
  <si>
    <t>Procedimientos Académicos internos estandarizados, emitidos o actualizados.</t>
  </si>
  <si>
    <t>N° de procedimientos académicos estandarizados, emitidos o actualizados.</t>
  </si>
  <si>
    <r>
      <rPr>
        <b/>
        <sz val="9"/>
        <color rgb="FF000000"/>
        <rFont val="Century Schoolbook"/>
        <family val="1"/>
      </rPr>
      <t>1.-</t>
    </r>
    <r>
      <rPr>
        <sz val="10"/>
        <color rgb="FF000000"/>
        <rFont val="Arial Narrow"/>
        <family val="2"/>
      </rPr>
      <t xml:space="preserve"> Coordinar y socializar al interior de la Facultad las directrices emitidas por el órgano superior.</t>
    </r>
  </si>
  <si>
    <r>
      <rPr>
        <b/>
        <sz val="9"/>
        <color rgb="FF000000"/>
        <rFont val="Century Schoolbook"/>
        <family val="1"/>
      </rPr>
      <t>1.-</t>
    </r>
    <r>
      <rPr>
        <sz val="10"/>
        <color rgb="FF000000"/>
        <rFont val="Arial Narrow"/>
        <family val="2"/>
      </rPr>
      <t xml:space="preserve"> Reporte de los procedimientos académicos internos emitidos o actualizados.</t>
    </r>
  </si>
  <si>
    <t>* Dra. Rosa Salamea Nieto,
  Subdecana
* Lic. Liz Cedillo,
  Analista Académico</t>
  </si>
  <si>
    <r>
      <rPr>
        <sz val="10"/>
        <color rgb="FF000000"/>
        <rFont val="Arial Narrow"/>
        <family val="2"/>
      </rPr>
      <t xml:space="preserve">Procedimientos Académicos:
</t>
    </r>
    <r>
      <rPr>
        <b/>
        <sz val="9"/>
        <color rgb="FF000000"/>
        <rFont val="Century Schoolbook"/>
        <family val="1"/>
      </rPr>
      <t>1.-</t>
    </r>
    <r>
      <rPr>
        <sz val="10"/>
        <color rgb="FF000000"/>
        <rFont val="Arial Narrow"/>
        <family val="2"/>
      </rPr>
      <t xml:space="preserve"> Distributivo
</t>
    </r>
    <r>
      <rPr>
        <b/>
        <sz val="9"/>
        <color rgb="FF000000"/>
        <rFont val="Century Schoolbook"/>
        <family val="1"/>
      </rPr>
      <t>2.-</t>
    </r>
    <r>
      <rPr>
        <sz val="10"/>
        <color rgb="FF000000"/>
        <rFont val="Arial Narrow"/>
        <family val="2"/>
      </rPr>
      <t xml:space="preserve"> Sílabos.
</t>
    </r>
    <r>
      <rPr>
        <b/>
        <sz val="9"/>
        <color rgb="FF000000"/>
        <rFont val="Century Schoolbook"/>
        <family val="1"/>
      </rPr>
      <t>3.-</t>
    </r>
    <r>
      <rPr>
        <sz val="10"/>
        <color rgb="FF000000"/>
        <rFont val="Arial Narrow"/>
        <family val="2"/>
      </rPr>
      <t xml:space="preserve"> Evaluación integral del desempeño docente.</t>
    </r>
  </si>
  <si>
    <r>
      <rPr>
        <b/>
        <sz val="9"/>
        <color rgb="FF000000"/>
        <rFont val="Century Schoolbook"/>
        <family val="1"/>
      </rPr>
      <t>2.-</t>
    </r>
    <r>
      <rPr>
        <sz val="10"/>
        <color rgb="FF000000"/>
        <rFont val="Arial Narrow"/>
        <family val="2"/>
      </rPr>
      <t xml:space="preserve"> Convocar y presidir Sesiones de Comisión Académica de la Facultad.</t>
    </r>
  </si>
  <si>
    <t>Sesiones de Comisión Académica de la Facultad, convocadas y presididas.</t>
  </si>
  <si>
    <t>N° de Sesiones de Comisión Académica de la Facultad convocadas y presididas.</t>
  </si>
  <si>
    <r>
      <rPr>
        <b/>
        <sz val="9"/>
        <color rgb="FF000000"/>
        <rFont val="Century Schoolbook"/>
        <family val="1"/>
      </rPr>
      <t>1.-</t>
    </r>
    <r>
      <rPr>
        <sz val="10"/>
        <color rgb="FF000000"/>
        <rFont val="Arial Narrow"/>
        <family val="2"/>
      </rPr>
      <t xml:space="preserve"> Convocar y presidir las sesiones de Comisión Académica de la Facultad.
</t>
    </r>
    <r>
      <rPr>
        <b/>
        <sz val="9"/>
        <color rgb="FF000000"/>
        <rFont val="Century Schoolbook"/>
        <family val="1"/>
      </rPr>
      <t>2.-</t>
    </r>
    <r>
      <rPr>
        <sz val="10"/>
        <color rgb="FF000000"/>
        <rFont val="Arial Narrow"/>
        <family val="2"/>
      </rPr>
      <t xml:space="preserve"> Supervisar los procesos de recepción y despacho de documentación que se generan en las sesiones de Comisión Académica.</t>
    </r>
  </si>
  <si>
    <r>
      <rPr>
        <b/>
        <sz val="9"/>
        <color rgb="FF000000"/>
        <rFont val="Century Schoolbook"/>
        <family val="1"/>
      </rPr>
      <t>1.-</t>
    </r>
    <r>
      <rPr>
        <sz val="10"/>
        <color rgb="FF000000"/>
        <rFont val="Arial Narrow"/>
        <family val="2"/>
      </rPr>
      <t xml:space="preserve"> Reporte de documentos emitidos por Comisión Académica FCS.</t>
    </r>
  </si>
  <si>
    <r>
      <rPr>
        <sz val="10"/>
        <color rgb="FF000000"/>
        <rFont val="Arial Narrow"/>
        <family val="2"/>
      </rPr>
      <t xml:space="preserve">Documentos:
</t>
    </r>
    <r>
      <rPr>
        <b/>
        <sz val="9"/>
        <color rgb="FF000000"/>
        <rFont val="Century Schoolbook"/>
        <family val="1"/>
      </rPr>
      <t>1.-</t>
    </r>
    <r>
      <rPr>
        <sz val="10"/>
        <color rgb="FF000000"/>
        <rFont val="Arial Narrow"/>
        <family val="2"/>
      </rPr>
      <t xml:space="preserve"> Convocatorias.
</t>
    </r>
    <r>
      <rPr>
        <b/>
        <sz val="9"/>
        <color rgb="FF000000"/>
        <rFont val="Century Schoolbook"/>
        <family val="1"/>
      </rPr>
      <t>2.-</t>
    </r>
    <r>
      <rPr>
        <sz val="10"/>
        <color rgb="FF000000"/>
        <rFont val="Arial Narrow"/>
        <family val="2"/>
      </rPr>
      <t xml:space="preserve"> Resoluciones u oficios.
</t>
    </r>
    <r>
      <rPr>
        <b/>
        <sz val="9"/>
        <color rgb="FF000000"/>
        <rFont val="Century Schoolbook"/>
        <family val="1"/>
      </rPr>
      <t>3.-</t>
    </r>
    <r>
      <rPr>
        <sz val="10"/>
        <color rgb="FF000000"/>
        <rFont val="Arial Narrow"/>
        <family val="2"/>
      </rPr>
      <t xml:space="preserve"> Actas de Sesiones.</t>
    </r>
  </si>
  <si>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</si>
  <si>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t>Tinta Corrector Tipo Esfero</t>
  </si>
  <si>
    <t>Borrador (grande) para lápiz</t>
  </si>
  <si>
    <t>2. Diseñar carreras y programas de postgrado que respondan a los requerimientos del radio de influencia de la UTMACH.</t>
  </si>
  <si>
    <r>
      <rPr>
        <b/>
        <sz val="9"/>
        <color rgb="FF000000"/>
        <rFont val="Century Schoolbook"/>
        <family val="1"/>
      </rPr>
      <t>3.-</t>
    </r>
    <r>
      <rPr>
        <sz val="10"/>
        <color rgb="FF000000"/>
        <rFont val="Arial Narrow"/>
        <family val="2"/>
      </rPr>
      <t xml:space="preserve"> Orientar y supervisar las propuestas para la creación, fusión y extinción de carreras y programas, así como los planes de estudios de las mismas emanados del trabajo de rediseño curricular.</t>
    </r>
  </si>
  <si>
    <t>Propuestas para la creación, fusión y extinción de carreras y programas, así como los planes de estudios de las mismas emanados del trabajo de rediseño curricular, orientados y supervisados.</t>
  </si>
  <si>
    <t>N° de propuesta presentadas y aprobadas.</t>
  </si>
  <si>
    <r>
      <rPr>
        <b/>
        <sz val="9"/>
        <color rgb="FF000000"/>
        <rFont val="Century Schoolbook"/>
        <family val="1"/>
      </rPr>
      <t>1.-</t>
    </r>
    <r>
      <rPr>
        <sz val="10"/>
        <color rgb="FF000000"/>
        <rFont val="Arial Narrow"/>
        <family val="2"/>
      </rPr>
      <t xml:space="preserve"> Realizar propuestas de conformidad a lo solicitado por los organismos pertinentes.</t>
    </r>
  </si>
  <si>
    <r>
      <rPr>
        <b/>
        <sz val="9"/>
        <color rgb="FF000000"/>
        <rFont val="Century Schoolbook"/>
        <family val="1"/>
      </rPr>
      <t>1.-</t>
    </r>
    <r>
      <rPr>
        <sz val="10"/>
        <color rgb="FF000000"/>
        <rFont val="Arial Narrow"/>
        <family val="2"/>
      </rPr>
      <t xml:space="preserve"> Reporte de propuestas presentadas y aprobadas.</t>
    </r>
  </si>
  <si>
    <t>* Dra. Rosa Salamea Nieto,
  Subdecana
* Coordinadores de Carreras</t>
  </si>
  <si>
    <t>Esta meta se desarrollará siempre y cuando existan propuestas o resoluciones por parte de los organismos pertinentes, quienes disponen la correspondiente creación, fusión o extensión de carreras y programas, así como los planes de estudios.</t>
  </si>
  <si>
    <r>
      <rPr>
        <b/>
        <sz val="9"/>
        <color rgb="FF000000"/>
        <rFont val="Century Schoolbook"/>
        <family val="1"/>
      </rPr>
      <t>4.-</t>
    </r>
    <r>
      <rPr>
        <sz val="10"/>
        <color rgb="FF000000"/>
        <rFont val="Arial Narrow"/>
        <family val="2"/>
      </rPr>
      <t xml:space="preserve"> Supervisar la ejecución de los procesos académicos.</t>
    </r>
  </si>
  <si>
    <t>Ejecución de los procesos académicos supervisados.</t>
  </si>
  <si>
    <t>N° de procesos académicos supervisados.</t>
  </si>
  <si>
    <r>
      <rPr>
        <b/>
        <sz val="9"/>
        <color rgb="FF000000"/>
        <rFont val="Century Schoolbook"/>
        <family val="1"/>
      </rPr>
      <t>1.-</t>
    </r>
    <r>
      <rPr>
        <sz val="10"/>
        <color rgb="FF000000"/>
        <rFont val="Arial Narrow"/>
        <family val="2"/>
      </rPr>
      <t xml:space="preserve"> Coordinar el proceso de elaboración, ingreso, revisión y seguimiento al silabo.</t>
    </r>
  </si>
  <si>
    <r>
      <rPr>
        <b/>
        <sz val="9"/>
        <color rgb="FF000000"/>
        <rFont val="Century Schoolbook"/>
        <family val="1"/>
      </rPr>
      <t>1.-</t>
    </r>
    <r>
      <rPr>
        <sz val="10"/>
        <color rgb="FF000000"/>
        <rFont val="Arial Narrow"/>
        <family val="2"/>
      </rPr>
      <t xml:space="preserve"> Reporte del estado actual de la supervisión a la ejecución de los procesos académicos supervisados.</t>
    </r>
  </si>
  <si>
    <t>* Dra. Rosa Salamea Nieto,
  Subdecana
* Coordinadores de Carreras
* Analista Administrativo</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</si>
  <si>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Nombrar Comisiones para revisión y aprobación del silabo.
</t>
    </r>
    <r>
      <rPr>
        <b/>
        <sz val="9"/>
        <color rgb="FF000000"/>
        <rFont val="Century Schoolbook"/>
        <family val="1"/>
      </rPr>
      <t>2.-</t>
    </r>
    <r>
      <rPr>
        <sz val="10"/>
        <color rgb="FF000000"/>
        <rFont val="Arial Narrow"/>
        <family val="2"/>
      </rPr>
      <t xml:space="preserve"> Supervisar la ejecución del seguimiento al sílabo.</t>
    </r>
  </si>
  <si>
    <r>
      <rPr>
        <b/>
        <sz val="9"/>
        <color rgb="FF000000"/>
        <rFont val="Century Schoolbook"/>
        <family val="1"/>
      </rPr>
      <t>5.-</t>
    </r>
    <r>
      <rPr>
        <sz val="10"/>
        <color rgb="FF000000"/>
        <rFont val="Arial Narrow"/>
        <family val="2"/>
      </rPr>
      <t xml:space="preserve"> Coordinar y supervisar la elaboración de distributivos y horarios.</t>
    </r>
  </si>
  <si>
    <t>Distributivos, horarios y el calendario académico, elaborados.</t>
  </si>
  <si>
    <t>N° de Distributivos y Horarios coordinados y supervisados.</t>
  </si>
  <si>
    <r>
      <rPr>
        <b/>
        <sz val="9"/>
        <color rgb="FF000000"/>
        <rFont val="Century Schoolbook"/>
        <family val="1"/>
      </rPr>
      <t>1.-</t>
    </r>
    <r>
      <rPr>
        <sz val="10"/>
        <color rgb="FF000000"/>
        <rFont val="Arial Narrow"/>
        <family val="2"/>
      </rPr>
      <t xml:space="preserve"> Coordinar y supervisar el proceso de elaboración de los distributivo y horarios.</t>
    </r>
  </si>
  <si>
    <r>
      <rPr>
        <b/>
        <sz val="9"/>
        <color rgb="FF000000"/>
        <rFont val="Century Schoolbook"/>
        <family val="1"/>
      </rPr>
      <t>1.-</t>
    </r>
    <r>
      <rPr>
        <sz val="10"/>
        <color rgb="FF000000"/>
        <rFont val="Arial Narrow"/>
        <family val="2"/>
      </rPr>
      <t xml:space="preserve"> Reporte del estado actual de la coordinación y supervisión de elaboración de los distributivo y horarios.</t>
    </r>
  </si>
  <si>
    <t>* Dra. Rosa Salamea Nieto,
  Subdecana
* Ing. Jorge Valarezo Castro,
  Coordinador Académico
* Coordinadores de Carreras
* Lic. Liz Cedillo,
  Analista Académico
* Analista Administrativo</t>
  </si>
  <si>
    <t>El calendario académico es elaborado por la Dirección Académica y aprobado de forma institucional por Consejo Universitario, considerando las actividades académicas de cada Facultad.</t>
  </si>
  <si>
    <r>
      <rPr>
        <b/>
        <sz val="9"/>
        <color rgb="FF000000"/>
        <rFont val="Century Schoolbook"/>
        <family val="1"/>
      </rPr>
      <t>6.-</t>
    </r>
    <r>
      <rPr>
        <sz val="10"/>
        <color rgb="FF000000"/>
        <rFont val="Arial Narrow"/>
        <family val="2"/>
      </rPr>
      <t xml:space="preserve"> Monitorear actividades académicas que se realizan en los diferentes laboratorios, aulas y unidades académicas experimentales de la Facultad.</t>
    </r>
  </si>
  <si>
    <t>Actividades académicas que se realizan en los diferentes laboratorios, aulas y unidades académicas experimentales de la Facultad, monitoreadas.</t>
  </si>
  <si>
    <t>N° de informes de actividades realizados.</t>
  </si>
  <si>
    <r>
      <rPr>
        <b/>
        <sz val="9"/>
        <color rgb="FF000000"/>
        <rFont val="Century Schoolbook"/>
        <family val="1"/>
      </rPr>
      <t>1.-</t>
    </r>
    <r>
      <rPr>
        <sz val="10"/>
        <color rgb="FF000000"/>
        <rFont val="Arial Narrow"/>
        <family val="2"/>
      </rPr>
      <t xml:space="preserve"> Supervisar el uso de las salas de TICs.
</t>
    </r>
    <r>
      <rPr>
        <b/>
        <sz val="9"/>
        <color rgb="FF000000"/>
        <rFont val="Century Schoolbook"/>
        <family val="1"/>
      </rPr>
      <t>2.-</t>
    </r>
    <r>
      <rPr>
        <sz val="10"/>
        <color rgb="FF000000"/>
        <rFont val="Arial Narrow"/>
        <family val="2"/>
      </rPr>
      <t xml:space="preserve"> Coordinar el mantenimiento y provisión de las salas tics de la Facultad.
</t>
    </r>
    <r>
      <rPr>
        <b/>
        <sz val="9"/>
        <color rgb="FF000000"/>
        <rFont val="Century Schoolbook"/>
        <family val="1"/>
      </rPr>
      <t>3.-</t>
    </r>
    <r>
      <rPr>
        <sz val="10"/>
        <color rgb="FF000000"/>
        <rFont val="Arial Narrow"/>
        <family val="2"/>
      </rPr>
      <t xml:space="preserve"> Administrar el uso de salas de TIC.
</t>
    </r>
    <r>
      <rPr>
        <b/>
        <sz val="9"/>
        <color rgb="FF000000"/>
        <rFont val="Century Schoolbook"/>
        <family val="1"/>
      </rPr>
      <t>4.-</t>
    </r>
    <r>
      <rPr>
        <sz val="10"/>
        <color rgb="FF000000"/>
        <rFont val="Arial Narrow"/>
        <family val="2"/>
      </rPr>
      <t xml:space="preserve"> Facilitar los servicios que la Facultad brinda a otras instituciones o personas naturales.
</t>
    </r>
    <r>
      <rPr>
        <b/>
        <sz val="9"/>
        <color rgb="FF000000"/>
        <rFont val="Century Schoolbook"/>
        <family val="1"/>
      </rPr>
      <t>5.-</t>
    </r>
    <r>
      <rPr>
        <sz val="10"/>
        <color rgb="FF000000"/>
        <rFont val="Arial Narrow"/>
        <family val="2"/>
      </rPr>
      <t xml:space="preserve"> Realizar inventario general actualizado de las salas tics.
</t>
    </r>
    <r>
      <rPr>
        <b/>
        <sz val="9"/>
        <color rgb="FF000000"/>
        <rFont val="Century Schoolbook"/>
        <family val="1"/>
      </rPr>
      <t>6.-</t>
    </r>
    <r>
      <rPr>
        <sz val="10"/>
        <color rgb="FF000000"/>
        <rFont val="Arial Narrow"/>
        <family val="2"/>
      </rPr>
      <t xml:space="preserve"> Informar sobre las actividades realizadas dentro del departamento de administración de salas tics.</t>
    </r>
  </si>
  <si>
    <r>
      <rPr>
        <b/>
        <sz val="9"/>
        <color rgb="FF000000"/>
        <rFont val="Century Schoolbook"/>
        <family val="1"/>
      </rPr>
      <t>1.-</t>
    </r>
    <r>
      <rPr>
        <sz val="10"/>
        <color rgb="FF000000"/>
        <rFont val="Arial Narrow"/>
        <family val="2"/>
      </rPr>
      <t xml:space="preserve"> Reporte de actividades que se realizan en salas tics (</t>
    </r>
    <r>
      <rPr>
        <sz val="10"/>
        <color rgb="FF000000"/>
        <rFont val="Century Schoolbook"/>
        <family val="1"/>
      </rPr>
      <t>6</t>
    </r>
    <r>
      <rPr>
        <sz val="10"/>
        <color rgb="FF000000"/>
        <rFont val="Arial Narrow"/>
        <family val="2"/>
      </rPr>
      <t xml:space="preserve"> salas de Tics).</t>
    </r>
  </si>
  <si>
    <r>
      <rPr>
        <sz val="10"/>
        <color rgb="FF000000"/>
        <rFont val="Arial Narrow"/>
        <family val="2"/>
      </rPr>
      <t xml:space="preserve">* Segundo Guillermo Bermúdez Roque,
  Administrador de las </t>
    </r>
    <r>
      <rPr>
        <sz val="10"/>
        <color rgb="FF000000"/>
        <rFont val="Century Schoolbook"/>
        <family val="1"/>
      </rPr>
      <t>6</t>
    </r>
    <r>
      <rPr>
        <sz val="10"/>
        <color rgb="FF000000"/>
        <rFont val="Arial Narrow"/>
        <family val="2"/>
      </rPr>
      <t xml:space="preserve"> Salas de Tics</t>
    </r>
  </si>
  <si>
    <t>Esta meta se desarrollará de acuerdo a las planificaciones de las carreras, ya que nos encontramos en modalidad de estudios híbrida por motivos de pandemia.</t>
  </si>
  <si>
    <t>3. Promover la participación y el empoderamiento de la comunidad universitaria en la toma de decisiones institucionales.</t>
  </si>
  <si>
    <t>ASEGURAMIENTO DE LA CALIDAD</t>
  </si>
  <si>
    <r>
      <rPr>
        <b/>
        <sz val="9"/>
        <color rgb="FF000000"/>
        <rFont val="Century Schoolbook"/>
        <family val="1"/>
      </rPr>
      <t>7.-</t>
    </r>
    <r>
      <rPr>
        <sz val="10"/>
        <color rgb="FF000000"/>
        <rFont val="Arial Narrow"/>
        <family val="2"/>
      </rPr>
      <t xml:space="preserve"> Coordinar la planificación académica según el Modelo Genérico de Evaluación del Entorno de Aprendizaje de Carreras.</t>
    </r>
  </si>
  <si>
    <t>Planificación académica, coordinada.</t>
  </si>
  <si>
    <t>Nº de planificaciones académicas coordinadas según el Modelo Genérico de Evaluación del Entorno de Aprendizaje de Carreras.</t>
  </si>
  <si>
    <r>
      <rPr>
        <b/>
        <sz val="9"/>
        <color rgb="FF000000"/>
        <rFont val="Century Schoolbook"/>
        <family val="1"/>
      </rPr>
      <t>1.-</t>
    </r>
    <r>
      <rPr>
        <sz val="10"/>
        <color rgb="FF000000"/>
        <rFont val="Arial Narrow"/>
        <family val="2"/>
      </rPr>
      <t xml:space="preserve"> Constatar nómina de docentes con carga horaria en GEAC.
</t>
    </r>
    <r>
      <rPr>
        <b/>
        <sz val="9"/>
        <color rgb="FF000000"/>
        <rFont val="Century Schoolbook"/>
        <family val="1"/>
      </rPr>
      <t>2.-</t>
    </r>
    <r>
      <rPr>
        <sz val="10"/>
        <color rgb="FF000000"/>
        <rFont val="Arial Narrow"/>
        <family val="2"/>
      </rPr>
      <t xml:space="preserve"> Revisar cumplimiento de la subida de los documentos en las carpetas de portafolio docente (drive).</t>
    </r>
  </si>
  <si>
    <r>
      <rPr>
        <b/>
        <sz val="9"/>
        <color rgb="FF000000"/>
        <rFont val="Century Schoolbook"/>
        <family val="1"/>
      </rPr>
      <t>1.-</t>
    </r>
    <r>
      <rPr>
        <sz val="10"/>
        <color rgb="FF000000"/>
        <rFont val="Arial Narrow"/>
        <family val="2"/>
      </rPr>
      <t xml:space="preserve"> Reporte de Seguimiento de carga de evidencias del portafolio profesor.</t>
    </r>
  </si>
  <si>
    <t>* Coordinadores de Carreras
* Docentes con carga horaria en GEAC
* Lic. Liz Cedillo,
  Analista Académico</t>
  </si>
  <si>
    <t>Revisar cumplimiento de la subida de los documentos en las carpetas de portafolio docente (drive), reporte que emite la Dirección de Aseguramiento de la Calidad UTMACH.</t>
  </si>
  <si>
    <t>_2_Responsabilidad_social_universitaria.</t>
  </si>
  <si>
    <t>1. Potenciar la presencia de la UTMACH en su contexto de influencia, a través de la ejecución de proyectos de vinculación con la sociedad que promuevan el desarrollo productivo de la provincia.</t>
  </si>
  <si>
    <r>
      <rPr>
        <b/>
        <sz val="9"/>
        <color rgb="FF000000"/>
        <rFont val="Century Schoolbook"/>
        <family val="1"/>
      </rPr>
      <t>8.-</t>
    </r>
    <r>
      <rPr>
        <sz val="10"/>
        <color rgb="FF000000"/>
        <rFont val="Arial Narrow"/>
        <family val="2"/>
      </rPr>
      <t xml:space="preserve"> Coordinar el logro de resultados o avances de proyectos de Investigación y de vinculación con la sociedad.</t>
    </r>
  </si>
  <si>
    <t>Procesos académicos de docencia, investigación y vinculación con la sociedad, coordinados.</t>
  </si>
  <si>
    <t>Nº de proyectos de investigación y vinculación con la sociedad coordinados.</t>
  </si>
  <si>
    <r>
      <rPr>
        <b/>
        <sz val="9"/>
        <color rgb="FF000000"/>
        <rFont val="Century Schoolbook"/>
        <family val="1"/>
      </rPr>
      <t>1.-</t>
    </r>
    <r>
      <rPr>
        <sz val="10"/>
        <color rgb="FF000000"/>
        <rFont val="Arial Narrow"/>
        <family val="2"/>
      </rPr>
      <t xml:space="preserve"> Asignar horas de investigación y de vinculación en el Distributivo Académico de acuerdo a las sugerencias de las Direcciones correspondientes.
</t>
    </r>
    <r>
      <rPr>
        <b/>
        <sz val="9"/>
        <color rgb="FF000000"/>
        <rFont val="Century Schoolbook"/>
        <family val="1"/>
      </rPr>
      <t>2.-</t>
    </r>
    <r>
      <rPr>
        <sz val="10"/>
        <color rgb="FF000000"/>
        <rFont val="Arial Narrow"/>
        <family val="2"/>
      </rPr>
      <t xml:space="preserve"> Solicitar los informes de resultados o avances de los proyectos de investigación y vinculación con la sociedad.</t>
    </r>
  </si>
  <si>
    <r>
      <rPr>
        <b/>
        <sz val="9"/>
        <color rgb="FF000000"/>
        <rFont val="Century Schoolbook"/>
        <family val="1"/>
      </rPr>
      <t>1.-</t>
    </r>
    <r>
      <rPr>
        <sz val="10"/>
        <color rgb="FF000000"/>
        <rFont val="Arial Narrow"/>
        <family val="2"/>
      </rPr>
      <t xml:space="preserve"> Reporte del estado actual de resultados o avances de los proyectos de Investigación y de vinculación con la sociedad.</t>
    </r>
  </si>
  <si>
    <t>* Dra. Rosa Salamea Nieto,
  Subdecana
* Ing. Jorge Valarezo Castro,
  Coordinador Académico
* Coordinadores de Carreras
* Lic. Liz Cedillo,
  Analista Académico</t>
  </si>
  <si>
    <r>
      <rPr>
        <sz val="10"/>
        <color rgb="FF000000"/>
        <rFont val="Arial Narrow"/>
        <family val="2"/>
      </rPr>
      <t xml:space="preserve">En esta meta estarán considerados sólo los proyectos de investigación y vinculación, mientras que los procesos académicos constan en la Meta Nº </t>
    </r>
    <r>
      <rPr>
        <sz val="10"/>
        <color rgb="FF000000"/>
        <rFont val="Century Schoolbook"/>
        <family val="1"/>
      </rPr>
      <t>4</t>
    </r>
    <r>
      <rPr>
        <sz val="10"/>
        <color rgb="FF000000"/>
        <rFont val="Arial Narrow"/>
        <family val="2"/>
      </rPr>
      <t>.</t>
    </r>
  </si>
  <si>
    <t>11. Mejorar la satisfacción del servidor universitario en el ejercicio de sus funciones.</t>
  </si>
  <si>
    <r>
      <rPr>
        <b/>
        <sz val="9"/>
        <color rgb="FF000000"/>
        <rFont val="Century Schoolbook"/>
        <family val="1"/>
      </rPr>
      <t>9.-</t>
    </r>
    <r>
      <rPr>
        <sz val="10"/>
        <color rgb="FF000000"/>
        <rFont val="Arial Narrow"/>
        <family val="2"/>
      </rPr>
      <t xml:space="preserve"> Evaluar al personal administrativo bajo su responsabilidad.</t>
    </r>
  </si>
  <si>
    <t>Personal administrativo bajo su responsabilidad, evaluados.</t>
  </si>
  <si>
    <t>Nº de personal administrativo evaluado.</t>
  </si>
  <si>
    <r>
      <rPr>
        <b/>
        <sz val="9"/>
        <color rgb="FF000000"/>
        <rFont val="Century Schoolbook"/>
        <family val="1"/>
      </rPr>
      <t>1.-</t>
    </r>
    <r>
      <rPr>
        <sz val="10"/>
        <color rgb="FF000000"/>
        <rFont val="Arial Narrow"/>
        <family val="2"/>
      </rPr>
      <t xml:space="preserve"> Evaluar al personal administrativo bajo la dependencia del Subdecanato en la plataforma SIITH del Ministerio de Trabajo.</t>
    </r>
  </si>
  <si>
    <r>
      <rPr>
        <b/>
        <sz val="9"/>
        <color rgb="FF000000"/>
        <rFont val="Century Schoolbook"/>
        <family val="1"/>
      </rPr>
      <t>1.-</t>
    </r>
    <r>
      <rPr>
        <sz val="10"/>
        <color rgb="FF000000"/>
        <rFont val="Arial Narrow"/>
        <family val="2"/>
      </rPr>
      <t xml:space="preserve"> Formulario de Evaluación aplicado.</t>
    </r>
  </si>
  <si>
    <t>* Dra. Rosa Salamea Nieto,
  Subdecana</t>
  </si>
  <si>
    <t>Se realizara evaluación a: Guillermo Bermúdez, Liz Cedillo, Patricia Velastegui y al personal contratado desde Subdecanato.</t>
  </si>
  <si>
    <r>
      <rPr>
        <b/>
        <sz val="9"/>
        <color rgb="FF000000"/>
        <rFont val="Century Schoolbook"/>
        <family val="1"/>
      </rPr>
      <t>10.-</t>
    </r>
    <r>
      <rPr>
        <sz val="10"/>
        <color rgb="FF000000"/>
        <rFont val="Arial Narrow"/>
        <family val="2"/>
      </rPr>
      <t xml:space="preserve"> Coordinar el Proceso referente a las pasantías y prácticas pre-profesionales de las y los estudiantes de las carreras de pregrado.</t>
    </r>
  </si>
  <si>
    <t>Proceso referente a las pasantías y prácticas pre-profesionales de las y los estudiantes de las carreras de pregrado, coordinado.</t>
  </si>
  <si>
    <t>Nº de planes de pasantías y prácticas pre-profesionales de las carreras de pregrado coordinados.</t>
  </si>
  <si>
    <r>
      <rPr>
        <b/>
        <sz val="9"/>
        <color rgb="FF000000"/>
        <rFont val="Century Schoolbook"/>
        <family val="1"/>
      </rPr>
      <t>1.-</t>
    </r>
    <r>
      <rPr>
        <sz val="10"/>
        <color rgb="FF000000"/>
        <rFont val="Arial Narrow"/>
        <family val="2"/>
      </rPr>
      <t xml:space="preserve"> Coordinar el proceso para la elaboración y aprobación de los Planes Semestrales para el desarrollo de las prácticas de vinculación y pasantías preprofesionales con las carreras de la Facultad.</t>
    </r>
  </si>
  <si>
    <r>
      <rPr>
        <b/>
        <sz val="9"/>
        <color rgb="FF000000"/>
        <rFont val="Century Schoolbook"/>
        <family val="1"/>
      </rPr>
      <t>1.-</t>
    </r>
    <r>
      <rPr>
        <sz val="10"/>
        <color rgb="FF000000"/>
        <rFont val="Arial Narrow"/>
        <family val="2"/>
      </rPr>
      <t xml:space="preserve"> Reporte de planes de pasantías y prácticas pre-profesionales de las carreras de pregrado aprobados.</t>
    </r>
  </si>
  <si>
    <t>* Dra. Rosa Salamea Nieto,
  Subdecana
* Coordinadores de Carreras
* Ing. Patricia Velastegui,
  Analista Académico</t>
  </si>
  <si>
    <t>El proceso se refiere a:
Aprobación de Planes Semestrales de Pasantías y Prácticas Pre-profesionales presentadas por los Coordinadores de Carreras.</t>
  </si>
  <si>
    <r>
      <rPr>
        <b/>
        <sz val="9"/>
        <color rgb="FF000000"/>
        <rFont val="Century Schoolbook"/>
        <family val="1"/>
      </rPr>
      <t>11.-</t>
    </r>
    <r>
      <rPr>
        <sz val="10"/>
        <color rgb="FF000000"/>
        <rFont val="Arial Narrow"/>
        <family val="2"/>
      </rPr>
      <t xml:space="preserve"> Controlar la ejecución de los procesos de titulación.</t>
    </r>
  </si>
  <si>
    <t>Ejecución de los procesos de titulación, controlado.</t>
  </si>
  <si>
    <t>Nº de reportes de los procesos de titulación controlados.</t>
  </si>
  <si>
    <r>
      <rPr>
        <b/>
        <sz val="9"/>
        <color rgb="FF000000"/>
        <rFont val="Century Schoolbook"/>
        <family val="1"/>
      </rPr>
      <t>1.-</t>
    </r>
    <r>
      <rPr>
        <sz val="10"/>
        <color rgb="FF000000"/>
        <rFont val="Arial Narrow"/>
        <family val="2"/>
      </rPr>
      <t xml:space="preserve"> Solicitar y/o receptar reportes de los procesos de titulación a la UMMOG.
</t>
    </r>
    <r>
      <rPr>
        <b/>
        <sz val="9"/>
        <color rgb="FF000000"/>
        <rFont val="Century Schoolbook"/>
        <family val="1"/>
      </rPr>
      <t>2.-</t>
    </r>
    <r>
      <rPr>
        <sz val="10"/>
        <color rgb="FF000000"/>
        <rFont val="Arial Narrow"/>
        <family val="2"/>
      </rPr>
      <t xml:space="preserve"> Adoptar resoluciones Comisión académica de asignación de tutores y Comité Evaluador.</t>
    </r>
  </si>
  <si>
    <r>
      <rPr>
        <b/>
        <sz val="9"/>
        <color rgb="FF000000"/>
        <rFont val="Century Schoolbook"/>
        <family val="1"/>
      </rPr>
      <t>1.-</t>
    </r>
    <r>
      <rPr>
        <sz val="10"/>
        <color rgb="FF000000"/>
        <rFont val="Arial Narrow"/>
        <family val="2"/>
      </rPr>
      <t xml:space="preserve"> Reportes de los procesos de titulación.</t>
    </r>
  </si>
  <si>
    <t>* Dra. Rosa Salamea Nieto,
  Subdecana
* Ing. Jorge Valarezo Castro,
  Coordinador Académico
* Dr. Julio Cisneros León, 
  Jefe de UMMOG
* Coordinadores de Carreras
* Ing. Patricia Velastegui,
  Analista Académico</t>
  </si>
  <si>
    <r>
      <rPr>
        <b/>
        <sz val="9"/>
        <color rgb="FF000000"/>
        <rFont val="Century Schoolbook"/>
        <family val="1"/>
      </rPr>
      <t>12.-</t>
    </r>
    <r>
      <rPr>
        <sz val="10"/>
        <color rgb="FF000000"/>
        <rFont val="Arial Narrow"/>
        <family val="2"/>
      </rPr>
      <t xml:space="preserve"> Ejecutar el proceso de evaluación integral del desempeño docente de acuerdo a las directrices emitidas a nivel institucional.</t>
    </r>
  </si>
  <si>
    <t>Proceso de evaluación integral del desempeño docente de acuerdo a las directrices emitidas a nivel institucional ejecutado.</t>
  </si>
  <si>
    <t>Nº de evaluaciones integrales del desempeño docente ejecutadas.</t>
  </si>
  <si>
    <r>
      <rPr>
        <b/>
        <sz val="9"/>
        <color rgb="FF000000"/>
        <rFont val="Century Schoolbook"/>
        <family val="1"/>
      </rPr>
      <t>1.-</t>
    </r>
    <r>
      <rPr>
        <sz val="10"/>
        <color rgb="FF000000"/>
        <rFont val="Arial Narrow"/>
        <family val="2"/>
      </rPr>
      <t xml:space="preserve"> Aprobar la matriz de comisiones para el proceso de evaluación integral del desempeño docente.
</t>
    </r>
    <r>
      <rPr>
        <b/>
        <sz val="9"/>
        <color rgb="FF000000"/>
        <rFont val="Century Schoolbook"/>
        <family val="1"/>
      </rPr>
      <t>2.-</t>
    </r>
    <r>
      <rPr>
        <sz val="10"/>
        <color rgb="FF000000"/>
        <rFont val="Arial Narrow"/>
        <family val="2"/>
      </rPr>
      <t xml:space="preserve"> Adoptar resoluciones.
</t>
    </r>
    <r>
      <rPr>
        <b/>
        <sz val="9"/>
        <color rgb="FF000000"/>
        <rFont val="Century Schoolbook"/>
        <family val="1"/>
      </rPr>
      <t>3.-</t>
    </r>
    <r>
      <rPr>
        <sz val="10"/>
        <color rgb="FF000000"/>
        <rFont val="Arial Narrow"/>
        <family val="2"/>
      </rPr>
      <t xml:space="preserve"> Elaborar horarios para proceso evaluación pares.
</t>
    </r>
    <r>
      <rPr>
        <b/>
        <sz val="9"/>
        <color rgb="FF000000"/>
        <rFont val="Century Schoolbook"/>
        <family val="1"/>
      </rPr>
      <t>4.-</t>
    </r>
    <r>
      <rPr>
        <sz val="10"/>
        <color rgb="FF000000"/>
        <rFont val="Arial Narrow"/>
        <family val="2"/>
      </rPr>
      <t xml:space="preserve"> Notificar a miembros de Comisión.
</t>
    </r>
    <r>
      <rPr>
        <b/>
        <sz val="9"/>
        <color rgb="FF000000"/>
        <rFont val="Century Schoolbook"/>
        <family val="1"/>
      </rPr>
      <t>5.-</t>
    </r>
    <r>
      <rPr>
        <sz val="10"/>
        <color rgb="FF000000"/>
        <rFont val="Arial Narrow"/>
        <family val="2"/>
      </rPr>
      <t xml:space="preserve"> Generar resultados.</t>
    </r>
  </si>
  <si>
    <r>
      <rPr>
        <b/>
        <sz val="9"/>
        <color rgb="FF000000"/>
        <rFont val="Century Schoolbook"/>
        <family val="1"/>
      </rPr>
      <t>1.-</t>
    </r>
    <r>
      <rPr>
        <sz val="10"/>
        <color rgb="FF000000"/>
        <rFont val="Arial Narrow"/>
        <family val="2"/>
      </rPr>
      <t xml:space="preserve"> Reporte de la planificación y ejecución del proceso de evaluación integral del desempeño docente.</t>
    </r>
  </si>
  <si>
    <t>* Dra. Rosa Salamea Nieto,
  Subdecana
* Ing. Jorge Valarezo Castro,
  Coordinador Académico
* Coordinadores de Carreras
* Ing. Patricia Velastegui,
  Analista Académico
* Analista Administrativo</t>
  </si>
  <si>
    <t>1. Mantener un enfoque en las necesidades educativas de los estudiantes.</t>
  </si>
  <si>
    <r>
      <rPr>
        <b/>
        <sz val="9"/>
        <color rgb="FF000000"/>
        <rFont val="Century Schoolbook"/>
        <family val="1"/>
      </rPr>
      <t>13.-</t>
    </r>
    <r>
      <rPr>
        <sz val="10"/>
        <color rgb="FF000000"/>
        <rFont val="Arial Narrow"/>
        <family val="2"/>
      </rPr>
      <t xml:space="preserve"> Conocer y atender los requerimientos estudiantiles respecto al área académica y docente.</t>
    </r>
  </si>
  <si>
    <t>Requerimientos estudiantiles respecto al área académica y docente, conocidos y atendidos.</t>
  </si>
  <si>
    <t>Nº de requerimientos estudiantiles respecto al área académica y docente conocidos y atendidos.</t>
  </si>
  <si>
    <r>
      <rPr>
        <b/>
        <sz val="9"/>
        <color rgb="FF000000"/>
        <rFont val="Century Schoolbook"/>
        <family val="1"/>
      </rPr>
      <t>1.-</t>
    </r>
    <r>
      <rPr>
        <sz val="10"/>
        <color rgb="FF000000"/>
        <rFont val="Arial Narrow"/>
        <family val="2"/>
      </rPr>
      <t xml:space="preserve"> Receptar requerimientos estudiantiles.
</t>
    </r>
    <r>
      <rPr>
        <b/>
        <sz val="9"/>
        <color rgb="FF000000"/>
        <rFont val="Century Schoolbook"/>
        <family val="1"/>
      </rPr>
      <t>2.-</t>
    </r>
    <r>
      <rPr>
        <sz val="10"/>
        <color rgb="FF000000"/>
        <rFont val="Arial Narrow"/>
        <family val="2"/>
      </rPr>
      <t xml:space="preserve"> Tramitar requerimientos estudiantiles.</t>
    </r>
  </si>
  <si>
    <r>
      <rPr>
        <b/>
        <sz val="9"/>
        <color rgb="FF000000"/>
        <rFont val="Century Schoolbook"/>
        <family val="1"/>
      </rPr>
      <t>1.-</t>
    </r>
    <r>
      <rPr>
        <sz val="10"/>
        <color rgb="FF000000"/>
        <rFont val="Arial Narrow"/>
        <family val="2"/>
      </rPr>
      <t xml:space="preserve"> Reporte de requerimientos estudiantiles atendidos.</t>
    </r>
  </si>
  <si>
    <t>* Dra. Rosa Salamea Nieto,
  Subdecana
* Ing. Patricia Velastegui,
  Analista Académico
* Analista Administrativo</t>
  </si>
  <si>
    <r>
      <rPr>
        <b/>
        <sz val="9"/>
        <color rgb="FF000000"/>
        <rFont val="Century Schoolbook"/>
        <family val="1"/>
      </rPr>
      <t>14.-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</si>
  <si>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del Subdecanato.
</t>
    </r>
    <r>
      <rPr>
        <b/>
        <sz val="9"/>
        <color rgb="FF000000"/>
        <rFont val="Century Schoolbook"/>
        <family val="1"/>
      </rPr>
      <t>2.-</t>
    </r>
    <r>
      <rPr>
        <sz val="10"/>
        <color rgb="FF000000"/>
        <rFont val="Arial Narrow"/>
        <family val="2"/>
      </rPr>
      <t xml:space="preserve"> Elaborar las evaluaciones al POA del Subdecanato.
</t>
    </r>
    <r>
      <rPr>
        <b/>
        <sz val="9"/>
        <color rgb="FF000000"/>
        <rFont val="Century Schoolbook"/>
        <family val="1"/>
      </rPr>
      <t>3.-</t>
    </r>
    <r>
      <rPr>
        <sz val="10"/>
        <color rgb="FF000000"/>
        <rFont val="Arial Narrow"/>
        <family val="2"/>
      </rPr>
      <t xml:space="preserve"> Remitir al Decanato los planes operativos anuales y sus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</si>
  <si>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al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</si>
  <si>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r>
      <rPr>
        <sz val="10"/>
        <color rgb="FF000000"/>
        <rFont val="Arial Narrow"/>
        <family val="2"/>
      </rPr>
      <t xml:space="preserve">* </t>
    </r>
    <r>
      <rPr>
        <sz val="10"/>
        <color rgb="FF000000"/>
        <rFont val="Century Schoolbook"/>
        <family val="1"/>
      </rPr>
      <t>2</t>
    </r>
    <r>
      <rPr>
        <sz val="10"/>
        <color rgb="FF000000"/>
        <rFont val="Arial Narrow"/>
        <family val="2"/>
      </rPr>
      <t xml:space="preserve"> POA (junio-noviembre/</t>
    </r>
    <r>
      <rPr>
        <sz val="10"/>
        <color rgb="FF000000"/>
        <rFont val="Century Schoolbook"/>
        <family val="1"/>
      </rPr>
      <t>2022</t>
    </r>
    <r>
      <rPr>
        <sz val="10"/>
        <color rgb="FF000000"/>
        <rFont val="Arial Narrow"/>
        <family val="2"/>
      </rPr>
      <t xml:space="preserve">)
* </t>
    </r>
    <r>
      <rPr>
        <sz val="10"/>
        <color rgb="FF000000"/>
        <rFont val="Century Schoolbook"/>
        <family val="1"/>
      </rPr>
      <t>2</t>
    </r>
    <r>
      <rPr>
        <sz val="10"/>
        <color rgb="FF000000"/>
        <rFont val="Arial Narrow"/>
        <family val="2"/>
      </rPr>
      <t xml:space="preserve"> evaluaciones</t>
    </r>
  </si>
  <si>
    <r>
      <rPr>
        <b/>
        <sz val="9"/>
        <color rgb="FF000000"/>
        <rFont val="Century Schoolbook"/>
        <family val="1"/>
      </rPr>
      <t>15.-</t>
    </r>
    <r>
      <rPr>
        <sz val="10"/>
        <color rgb="FF000000"/>
        <rFont val="Arial Narrow"/>
        <family val="2"/>
      </rPr>
      <t xml:space="preserve"> Organizar el Archivo de Gestión.</t>
    </r>
  </si>
  <si>
    <t>N° de carpetas registradas en el inventario documental.</t>
  </si>
  <si>
    <r>
      <rPr>
        <b/>
        <sz val="9"/>
        <color rgb="FF000000"/>
        <rFont val="Century Schoolbook"/>
        <family val="1"/>
      </rPr>
      <t>1.-</t>
    </r>
    <r>
      <rPr>
        <sz val="10"/>
        <color rgb="FF000000"/>
        <rFont val="Arial Narrow"/>
        <family val="2"/>
      </rPr>
      <t xml:space="preserve"> Realizar el inventario documental de carpetas del archivo que reposan en el Subdecanato.</t>
    </r>
  </si>
  <si>
    <r>
      <rPr>
        <b/>
        <sz val="9"/>
        <color rgb="FF000000"/>
        <rFont val="Century Schoolbook"/>
        <family val="1"/>
      </rPr>
      <t>1.-</t>
    </r>
    <r>
      <rPr>
        <sz val="10"/>
        <color rgb="FF000000"/>
        <rFont val="Arial Narrow"/>
        <family val="2"/>
      </rPr>
      <t xml:space="preserve"> Inventario Documental Digital.</t>
    </r>
  </si>
  <si>
    <t>* Lic. Liz. Cedillo Camacho,
  Analista Académico</t>
  </si>
  <si>
    <r>
      <rPr>
        <sz val="10"/>
        <color rgb="FF000000"/>
        <rFont val="Arial Narrow"/>
        <family val="2"/>
      </rPr>
      <t xml:space="preserve">Se realizará inventario del año </t>
    </r>
    <r>
      <rPr>
        <sz val="10"/>
        <color rgb="FF000000"/>
        <rFont val="Century Schoolbook"/>
        <family val="1"/>
      </rPr>
      <t>2021</t>
    </r>
    <r>
      <rPr>
        <sz val="10"/>
        <color rgb="FF000000"/>
        <rFont val="Arial Narrow"/>
        <family val="2"/>
      </rPr>
      <t xml:space="preserve"> de forma digital.</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</si>
  <si>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</si>
  <si>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</si>
  <si>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t>TOTAL PRESUPUESTO ESTIMATIVO DEL SUBDECANATO 2022:</t>
  </si>
  <si>
    <t>UNIDAD DE MATRICULACIÓN, MOVILIDAD Y GRADUACIÓN</t>
  </si>
  <si>
    <t>MATRICULADOS SEGÚN AUTOIDENTIFICACIÓN ÉTINICA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</si>
  <si>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y ejecutar los Procesos de Matriculación.</t>
    </r>
  </si>
  <si>
    <t>Proceso de matrículas en cada período académico, organizados y dirigidos.</t>
  </si>
  <si>
    <t>N° de procesos de matriculación coordinados y ejecutados.</t>
  </si>
  <si>
    <r>
      <rPr>
        <b/>
        <sz val="9"/>
        <color rgb="FF000000"/>
        <rFont val="Century Schoolbook"/>
        <family val="1"/>
      </rPr>
      <t>1.-</t>
    </r>
    <r>
      <rPr>
        <sz val="10"/>
        <color rgb="FF000000"/>
        <rFont val="Arial Narrow"/>
        <family val="2"/>
      </rPr>
      <t xml:space="preserve"> Coordinar y planificar el proceso de matrícula a nivel de facultad.
</t>
    </r>
    <r>
      <rPr>
        <b/>
        <sz val="9"/>
        <color rgb="FF000000"/>
        <rFont val="Century Schoolbook"/>
        <family val="1"/>
      </rPr>
      <t>2.-</t>
    </r>
    <r>
      <rPr>
        <sz val="10"/>
        <color rgb="FF000000"/>
        <rFont val="Arial Narrow"/>
        <family val="2"/>
      </rPr>
      <t xml:space="preserve"> Revisar requisitos, cartilla y datos cargados en el SIUTMACH
</t>
    </r>
    <r>
      <rPr>
        <b/>
        <sz val="9"/>
        <color rgb="FF000000"/>
        <rFont val="Century Schoolbook"/>
        <family val="1"/>
      </rPr>
      <t>3.-</t>
    </r>
    <r>
      <rPr>
        <sz val="10"/>
        <color rgb="FF000000"/>
        <rFont val="Arial Narrow"/>
        <family val="2"/>
      </rPr>
      <t xml:space="preserve"> Validar las matrículas de los estudiantes.
</t>
    </r>
    <r>
      <rPr>
        <b/>
        <sz val="9"/>
        <color rgb="FF000000"/>
        <rFont val="Century Schoolbook"/>
        <family val="1"/>
      </rPr>
      <t>4.-</t>
    </r>
    <r>
      <rPr>
        <sz val="10"/>
        <color rgb="FF000000"/>
        <rFont val="Arial Narrow"/>
        <family val="2"/>
      </rPr>
      <t xml:space="preserve"> Seleccionar fecha de inicio de estudios de expedientes históricos.
</t>
    </r>
    <r>
      <rPr>
        <b/>
        <sz val="9"/>
        <color rgb="FF000000"/>
        <rFont val="Century Schoolbook"/>
        <family val="1"/>
      </rPr>
      <t>5.-</t>
    </r>
    <r>
      <rPr>
        <sz val="10"/>
        <color rgb="FF000000"/>
        <rFont val="Arial Narrow"/>
        <family val="2"/>
      </rPr>
      <t xml:space="preserve"> Generar la matrícula y orden de pago de los estudiantes con menos del </t>
    </r>
    <r>
      <rPr>
        <sz val="10"/>
        <color rgb="FF000000"/>
        <rFont val="Century Schoolbook"/>
        <family val="1"/>
      </rPr>
      <t>60%</t>
    </r>
    <r>
      <rPr>
        <sz val="10"/>
        <color rgb="FF000000"/>
        <rFont val="Arial Narrow"/>
        <family val="2"/>
      </rPr>
      <t xml:space="preserve">, tercera matricula, matricula especial, plan de reingreso.
</t>
    </r>
    <r>
      <rPr>
        <b/>
        <sz val="9"/>
        <color rgb="FF000000"/>
        <rFont val="Century Schoolbook"/>
        <family val="1"/>
      </rPr>
      <t>6.-</t>
    </r>
    <r>
      <rPr>
        <sz val="10"/>
        <color rgb="FF000000"/>
        <rFont val="Arial Narrow"/>
        <family val="2"/>
      </rPr>
      <t xml:space="preserve"> Revisar curso, cupo y paralelo en periodos de matrículas.
</t>
    </r>
    <r>
      <rPr>
        <b/>
        <sz val="9"/>
        <color rgb="FF000000"/>
        <rFont val="Century Schoolbook"/>
        <family val="1"/>
      </rPr>
      <t>7.-</t>
    </r>
    <r>
      <rPr>
        <sz val="10"/>
        <color rgb="FF000000"/>
        <rFont val="Arial Narrow"/>
        <family val="2"/>
      </rPr>
      <t xml:space="preserve"> Crear registros de carrera de expedientes históricos.
</t>
    </r>
    <r>
      <rPr>
        <b/>
        <sz val="9"/>
        <color rgb="FF000000"/>
        <rFont val="Century Schoolbook"/>
        <family val="1"/>
      </rPr>
      <t>8.-</t>
    </r>
    <r>
      <rPr>
        <sz val="10"/>
        <color rgb="FF000000"/>
        <rFont val="Arial Narrow"/>
        <family val="2"/>
      </rPr>
      <t xml:space="preserve"> Actualizar datos en el SIUTMACH.
</t>
    </r>
    <r>
      <rPr>
        <b/>
        <sz val="9"/>
        <color rgb="FF000000"/>
        <rFont val="Century Schoolbook"/>
        <family val="1"/>
      </rPr>
      <t>9.-</t>
    </r>
    <r>
      <rPr>
        <sz val="10"/>
        <color rgb="FF000000"/>
        <rFont val="Arial Narrow"/>
        <family val="2"/>
      </rPr>
      <t xml:space="preserve"> Anular órdenes de pago en el SIUTMACH.
</t>
    </r>
    <r>
      <rPr>
        <b/>
        <sz val="9"/>
        <color rgb="FF000000"/>
        <rFont val="Century Schoolbook"/>
        <family val="1"/>
      </rPr>
      <t>10.-</t>
    </r>
    <r>
      <rPr>
        <sz val="10"/>
        <color rgb="FF000000"/>
        <rFont val="Arial Narrow"/>
        <family val="2"/>
      </rPr>
      <t xml:space="preserve"> Anular matrículas aprobadas por Consejo Universitario.
</t>
    </r>
    <r>
      <rPr>
        <b/>
        <sz val="9"/>
        <color rgb="FF000000"/>
        <rFont val="Century Schoolbook"/>
        <family val="1"/>
      </rPr>
      <t>11.-</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</si>
  <si>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Reporte de estudiantes matriculados. </t>
    </r>
  </si>
  <si>
    <t>* Dr. Julio Cisneros León,
  Jefe de UMMOG-FCS
* Ing. Betsy Sánchez Mateo,
  Analista de UMMOG-FCS
* Ing. Ciboney Granda Ordoñez
* Lcda. Andrea Mejía Ramírez,
  Analistas de Estadística-FCS
* Lic. Jeny Vélez Balandra,
  Analista Administrativo UMMOG-FCS
* Lic. Julián Solano Caamaño</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</si>
  <si>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</si>
  <si>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</si>
  <si>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b/>
        <sz val="9"/>
        <color rgb="FF000000"/>
        <rFont val="Century Schoolbook"/>
        <family val="1"/>
      </rPr>
      <t>2.-</t>
    </r>
    <r>
      <rPr>
        <sz val="10"/>
        <color rgb="FF000000"/>
        <rFont val="Arial Narrow"/>
        <family val="2"/>
      </rPr>
      <t xml:space="preserve"> Ejecutar y validar los cambios de paralelos, cambios de sección y retiros de carrera y/o asignaturas autorizados por el Consejo Directivo.</t>
    </r>
  </si>
  <si>
    <t>Matrículas, los cambios de paralelos, cambios de sección y retiros de carrera y/o asignaturas autorizados por el Consejo Directivo, ejecutadas y validadas.</t>
  </si>
  <si>
    <t>N° de cambios de paralelos, cambios de sección y retiros de carrera y/o asignaturas autorizados por el Consejo Directivo.</t>
  </si>
  <si>
    <r>
      <rPr>
        <b/>
        <sz val="9"/>
        <color rgb="FF000000"/>
        <rFont val="Century Schoolbook"/>
        <family val="1"/>
      </rPr>
      <t>1.-</t>
    </r>
    <r>
      <rPr>
        <sz val="10"/>
        <color rgb="FF000000"/>
        <rFont val="Arial Narrow"/>
        <family val="2"/>
      </rPr>
      <t xml:space="preserve"> Cambiar paralelos y sección autorizados por Consejo Directivo.
</t>
    </r>
    <r>
      <rPr>
        <b/>
        <sz val="9"/>
        <color rgb="FF000000"/>
        <rFont val="Century Schoolbook"/>
        <family val="1"/>
      </rPr>
      <t>2.-</t>
    </r>
    <r>
      <rPr>
        <sz val="10"/>
        <color rgb="FF000000"/>
        <rFont val="Arial Narrow"/>
        <family val="2"/>
      </rPr>
      <t xml:space="preserve"> Retirar asignaturas aprobados por Consejo Directivo.
</t>
    </r>
    <r>
      <rPr>
        <b/>
        <sz val="9"/>
        <color rgb="FF000000"/>
        <rFont val="Century Schoolbook"/>
        <family val="1"/>
      </rPr>
      <t>3.-</t>
    </r>
    <r>
      <rPr>
        <sz val="10"/>
        <color rgb="FF000000"/>
        <rFont val="Arial Narrow"/>
        <family val="2"/>
      </rPr>
      <t xml:space="preserve"> Cambiar el estado de activo a inactivo y/o retirado aprobados por Consejo Directivo.</t>
    </r>
  </si>
  <si>
    <r>
      <rPr>
        <b/>
        <sz val="9"/>
        <color rgb="FF000000"/>
        <rFont val="Century Schoolbook"/>
        <family val="1"/>
      </rPr>
      <t>1.-</t>
    </r>
    <r>
      <rPr>
        <sz val="10"/>
        <color rgb="FF000000"/>
        <rFont val="Arial Narrow"/>
        <family val="2"/>
      </rPr>
      <t xml:space="preserve"> Reporte de estudiantes con retiro de asignaturas, cambio de paralelo, estado inactivo o retiro de carrera aprobados por Consejo Directivo. </t>
    </r>
  </si>
  <si>
    <t>* Dr. Julio Cisneros León,
  Jefe de UMMOG-FCS
* Ing. Betsy Sánchez Mateo,
  Analista de UMMOG-FCS
* Lcda. Andrea Mejía Ramírez,
  Analista de Estadística-FCS
* Lic. Julián Solano Caamaño</t>
  </si>
  <si>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</si>
  <si>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3.-</t>
    </r>
    <r>
      <rPr>
        <sz val="10"/>
        <color rgb="FF000000"/>
        <rFont val="Arial Narrow"/>
        <family val="2"/>
      </rPr>
      <t xml:space="preserve"> Coordinar y Ejecutar los Procesos de Movilidad.</t>
    </r>
  </si>
  <si>
    <t>Solicitudes de movilidad de los peticionarios para la elaboración del Informe Técnico de Reconocimiento u Homologación de Estudios de asignaturas, cursos o sus equivalentes de grado, revisados y remitidos.</t>
  </si>
  <si>
    <t>N° de solicitudes de movilidad para la elaboración del Informe de Reconocimiento u Homologación de Estudios de asignaturas, cursos o sus equivalentes, revisados y remitidos a Coordinaciones de Carrera y Comisión Académica.</t>
  </si>
  <si>
    <r>
      <rPr>
        <b/>
        <sz val="9"/>
        <color rgb="FF000000"/>
        <rFont val="Century Schoolbook"/>
        <family val="1"/>
      </rPr>
      <t>1.-</t>
    </r>
    <r>
      <rPr>
        <sz val="10"/>
        <color rgb="FF000000"/>
        <rFont val="Arial Narrow"/>
        <family val="2"/>
      </rPr>
      <t xml:space="preserve"> Coordinar y planificar el proceso de movilidad a nivel de Facultad.
</t>
    </r>
    <r>
      <rPr>
        <b/>
        <sz val="9"/>
        <color rgb="FF000000"/>
        <rFont val="Century Schoolbook"/>
        <family val="1"/>
      </rPr>
      <t>2.-</t>
    </r>
    <r>
      <rPr>
        <sz val="10"/>
        <color rgb="FF000000"/>
        <rFont val="Arial Narrow"/>
        <family val="2"/>
      </rPr>
      <t xml:space="preserve"> Receptar y revisar los documentos habilitantes para procesos de movilidad.
</t>
    </r>
    <r>
      <rPr>
        <b/>
        <sz val="9"/>
        <color rgb="FF000000"/>
        <rFont val="Century Schoolbook"/>
        <family val="1"/>
      </rPr>
      <t>3.-</t>
    </r>
    <r>
      <rPr>
        <sz val="10"/>
        <color rgb="FF000000"/>
        <rFont val="Arial Narrow"/>
        <family val="2"/>
      </rPr>
      <t xml:space="preserve"> Emitir oficios a coordinación de carrera con la documentación respectiva para su análisis académico y elaboración del informe.
</t>
    </r>
    <r>
      <rPr>
        <b/>
        <sz val="9"/>
        <color rgb="FF000000"/>
        <rFont val="Century Schoolbook"/>
        <family val="1"/>
      </rPr>
      <t>4.-</t>
    </r>
    <r>
      <rPr>
        <sz val="10"/>
        <color rgb="FF000000"/>
        <rFont val="Arial Narrow"/>
        <family val="2"/>
      </rPr>
      <t xml:space="preserve"> Emitir oficios para la Comisión Académica para la aprobación de los informes de Reconocimiento y Homologación de estudios.
</t>
    </r>
    <r>
      <rPr>
        <b/>
        <sz val="9"/>
        <color rgb="FF000000"/>
        <rFont val="Century Schoolbook"/>
        <family val="1"/>
      </rPr>
      <t>5.-</t>
    </r>
    <r>
      <rPr>
        <sz val="10"/>
        <color rgb="FF000000"/>
        <rFont val="Arial Narrow"/>
        <family val="2"/>
      </rPr>
      <t xml:space="preserve"> Generar la matrícula y orden de pago de los estudiantes con reconocimiento u homologación de estudios aprobados por el Consejo Directivo.
</t>
    </r>
    <r>
      <rPr>
        <b/>
        <sz val="9"/>
        <color rgb="FF000000"/>
        <rFont val="Century Schoolbook"/>
        <family val="1"/>
      </rPr>
      <t>6.-</t>
    </r>
    <r>
      <rPr>
        <sz val="10"/>
        <color rgb="FF000000"/>
        <rFont val="Arial Narrow"/>
        <family val="2"/>
      </rPr>
      <t xml:space="preserve"> Registrar en el SIUTMACH. las calificaciones homologadas.
</t>
    </r>
    <r>
      <rPr>
        <b/>
        <sz val="9"/>
        <color rgb="FF000000"/>
        <rFont val="Century Schoolbook"/>
        <family val="1"/>
      </rPr>
      <t>7.-</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</si>
  <si>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Reporte de solicitudes de movilidad para la elaboración del Informe de Reconocimiento u Homologación de Estudios de asignaturas, cursos o sus equivalentes recibidas.
</t>
    </r>
    <r>
      <rPr>
        <b/>
        <sz val="9"/>
        <color rgb="FF000000"/>
        <rFont val="Century Schoolbook"/>
        <family val="1"/>
      </rPr>
      <t>2.-</t>
    </r>
    <r>
      <rPr>
        <sz val="10"/>
        <color rgb="FF000000"/>
        <rFont val="Arial Narrow"/>
        <family val="2"/>
      </rPr>
      <t xml:space="preserve"> Oficios enviados a los Coordinadores de Carreras para la elaboración de los informes de Reconocimiento u Homologación de Estudios, Asignaturas, Cursos o sus Equivalentes.
</t>
    </r>
    <r>
      <rPr>
        <b/>
        <sz val="9"/>
        <color rgb="FF000000"/>
        <rFont val="Century Schoolbook"/>
        <family val="1"/>
      </rPr>
      <t>3.-</t>
    </r>
    <r>
      <rPr>
        <sz val="10"/>
        <color rgb="FF000000"/>
        <rFont val="Arial Narrow"/>
        <family val="2"/>
      </rPr>
      <t xml:space="preserve"> Oficios enviados a la Comisión académica de los informes de Reconocimiento y Homologación de estudios para aprobación.
</t>
    </r>
    <r>
      <rPr>
        <b/>
        <sz val="9"/>
        <color rgb="FF000000"/>
        <rFont val="Century Schoolbook"/>
        <family val="1"/>
      </rPr>
      <t>4.-</t>
    </r>
    <r>
      <rPr>
        <sz val="10"/>
        <color rgb="FF000000"/>
        <rFont val="Arial Narrow"/>
        <family val="2"/>
      </rPr>
      <t xml:space="preserve"> Reporte de estudiantes matriculados por homologación.</t>
    </r>
  </si>
  <si>
    <t>* Dr. Julio Cisneros León,
  Jefe de UMMOG-FCS
* Ing. Ciboney Granda Ordóñez,
  Analista de Estadística-FCS</t>
  </si>
  <si>
    <r>
      <rPr>
        <b/>
        <sz val="9"/>
        <color rgb="FF000000"/>
        <rFont val="Century Schoolbook"/>
        <family val="1"/>
      </rPr>
      <t>4.-</t>
    </r>
    <r>
      <rPr>
        <sz val="10"/>
        <color rgb="FF000000"/>
        <rFont val="Arial Narrow"/>
        <family val="2"/>
      </rPr>
      <t xml:space="preserve"> Coordinar los procesos de registros y/o validación de calificaciones.</t>
    </r>
  </si>
  <si>
    <t>Atención de los casos de solicitudes de Reconocimiento u Homologación de Estudios de asignaturas, cursos o sus equivalentes de grado, coordinados.</t>
  </si>
  <si>
    <t>------</t>
  </si>
  <si>
    <r>
      <rPr>
        <sz val="10"/>
        <color rgb="FF000000"/>
        <rFont val="Arial Narrow"/>
        <family val="2"/>
      </rPr>
      <t xml:space="preserve">Este producto es parte del producto de la Meta Operativa N° </t>
    </r>
    <r>
      <rPr>
        <sz val="10"/>
        <color rgb="FF000000"/>
        <rFont val="Century Schoolbook"/>
        <family val="1"/>
      </rPr>
      <t>3.</t>
    </r>
  </si>
  <si>
    <r>
      <rPr>
        <sz val="10"/>
        <color rgb="FF000000"/>
        <rFont val="Arial Narrow"/>
        <family val="2"/>
      </rPr>
      <t xml:space="preserve">Este producto es parte del producto de la Meta Operativa N° </t>
    </r>
    <r>
      <rPr>
        <sz val="10"/>
        <color rgb="FF000000"/>
        <rFont val="Century Schoolbook"/>
        <family val="1"/>
      </rPr>
      <t>3</t>
    </r>
    <r>
      <rPr>
        <sz val="10"/>
        <color rgb="FF000000"/>
        <rFont val="Arial Narrow"/>
        <family val="2"/>
      </rPr>
      <t>.</t>
    </r>
  </si>
  <si>
    <r>
      <rPr>
        <b/>
        <sz val="9"/>
        <color rgb="FF000000"/>
        <rFont val="Century Schoolbook"/>
        <family val="1"/>
      </rPr>
      <t>5.-</t>
    </r>
    <r>
      <rPr>
        <sz val="10"/>
        <color rgb="FF000000"/>
        <rFont val="Arial Narrow"/>
        <family val="2"/>
      </rPr>
      <t xml:space="preserve"> Aperturar el Sistema para registro de calificaciones extemporáneas según resolución del Consejo Directivo.</t>
    </r>
  </si>
  <si>
    <t>Actas de calificaciones recibidas de los docentes en cada periodo académico para el control del récord académico de las y los estudiantes en la plataforma informática de la UTMACH, revisados y validados.</t>
  </si>
  <si>
    <t>N° de Registros de calificaciones registradas.</t>
  </si>
  <si>
    <r>
      <rPr>
        <b/>
        <sz val="9"/>
        <color rgb="FF000000"/>
        <rFont val="Century Schoolbook"/>
        <family val="1"/>
      </rPr>
      <t>1.-</t>
    </r>
    <r>
      <rPr>
        <sz val="10"/>
        <color rgb="FF000000"/>
        <rFont val="Arial Narrow"/>
        <family val="2"/>
      </rPr>
      <t xml:space="preserve"> Verificar en el SIUTMACH el ingreso de las actas de calificaciones generadas por los docentes.
</t>
    </r>
    <r>
      <rPr>
        <b/>
        <sz val="9"/>
        <color rgb="FF000000"/>
        <rFont val="Century Schoolbook"/>
        <family val="1"/>
      </rPr>
      <t>2.-</t>
    </r>
    <r>
      <rPr>
        <sz val="10"/>
        <color rgb="FF000000"/>
        <rFont val="Arial Narrow"/>
        <family val="2"/>
      </rPr>
      <t xml:space="preserve"> Registrar manualmente en el SIUTMACH las calificaciones por homologaciones, rectificación de calificaciones, recalificaciones y calificaciones históricas.
</t>
    </r>
    <r>
      <rPr>
        <b/>
        <sz val="9"/>
        <color rgb="FF000000"/>
        <rFont val="Century Schoolbook"/>
        <family val="1"/>
      </rPr>
      <t>3.-</t>
    </r>
    <r>
      <rPr>
        <sz val="10"/>
        <color rgb="FF000000"/>
        <rFont val="Arial Narrow"/>
        <family val="2"/>
      </rPr>
      <t xml:space="preserve"> Actualizar en el SIUTMACH las cartillas históricas de estudiantes.
</t>
    </r>
    <r>
      <rPr>
        <b/>
        <sz val="9"/>
        <color rgb="FF000000"/>
        <rFont val="Century Schoolbook"/>
        <family val="1"/>
      </rPr>
      <t>4.-</t>
    </r>
    <r>
      <rPr>
        <sz val="10"/>
        <color rgb="FF000000"/>
        <rFont val="Arial Narrow"/>
        <family val="2"/>
      </rPr>
      <t xml:space="preserve"> Aperturar el sistema, previa aprobación del Consejo Directivo para registro y/o corrección de calificaciones por parte de los docentes.
</t>
    </r>
    <r>
      <rPr>
        <b/>
        <sz val="9"/>
        <color rgb="FF000000"/>
        <rFont val="Century Schoolbook"/>
        <family val="1"/>
      </rPr>
      <t>5.-</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</si>
  <si>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Reporte de registro de calificaciones en cartillas de calificaciones.</t>
    </r>
  </si>
  <si>
    <t>* Dr. Julio Cisneros León,
  Jefe de UMMOG-FCS
* Lcda. Andrea Mejía Ramírez,
  Analista de Estadística-FCS
* Lic. Julián Solano Caamaño</t>
  </si>
  <si>
    <r>
      <rPr>
        <b/>
        <sz val="9"/>
        <color rgb="FF000000"/>
        <rFont val="Century Schoolbook"/>
        <family val="1"/>
      </rPr>
      <t>6.-</t>
    </r>
    <r>
      <rPr>
        <sz val="10"/>
        <color rgb="FF000000"/>
        <rFont val="Arial Narrow"/>
        <family val="2"/>
      </rPr>
      <t xml:space="preserve"> Organizar y supervisar las fases del proceso de titulación.</t>
    </r>
  </si>
  <si>
    <t>Fases del proceso de titulación, organizado y supervisado.</t>
  </si>
  <si>
    <t>N° de procesos de titulación, organizados, supervisados y ejecutados.</t>
  </si>
  <si>
    <r>
      <rPr>
        <b/>
        <sz val="9"/>
        <color rgb="FF000000"/>
        <rFont val="Century Schoolbook"/>
        <family val="1"/>
      </rPr>
      <t>1.-</t>
    </r>
    <r>
      <rPr>
        <sz val="10"/>
        <color rgb="FF000000"/>
        <rFont val="Arial Narrow"/>
        <family val="2"/>
      </rPr>
      <t xml:space="preserve"> Coordinar y planificar el proceso de titulación a nivel de facultad.
</t>
    </r>
    <r>
      <rPr>
        <b/>
        <sz val="9"/>
        <color rgb="FF000000"/>
        <rFont val="Century Schoolbook"/>
        <family val="1"/>
      </rPr>
      <t>2.-</t>
    </r>
    <r>
      <rPr>
        <sz val="10"/>
        <color rgb="FF000000"/>
        <rFont val="Arial Narrow"/>
        <family val="2"/>
      </rPr>
      <t xml:space="preserve"> Registrar la fecha de fin de carrera para cumplimiento de la inscripción al proceso de titulación y graduación.
</t>
    </r>
    <r>
      <rPr>
        <b/>
        <sz val="9"/>
        <color rgb="FF000000"/>
        <rFont val="Century Schoolbook"/>
        <family val="1"/>
      </rPr>
      <t>3.-</t>
    </r>
    <r>
      <rPr>
        <sz val="10"/>
        <color rgb="FF000000"/>
        <rFont val="Arial Narrow"/>
        <family val="2"/>
      </rPr>
      <t xml:space="preserve"> Revisar y validar del cumplimiento de la malla.
</t>
    </r>
    <r>
      <rPr>
        <b/>
        <sz val="9"/>
        <color rgb="FF000000"/>
        <rFont val="Century Schoolbook"/>
        <family val="1"/>
      </rPr>
      <t>4.-</t>
    </r>
    <r>
      <rPr>
        <sz val="10"/>
        <color rgb="FF000000"/>
        <rFont val="Arial Narrow"/>
        <family val="2"/>
      </rPr>
      <t xml:space="preserve"> Revisar la perdida de gratuidad por acumular más del </t>
    </r>
    <r>
      <rPr>
        <sz val="10"/>
        <color rgb="FF000000"/>
        <rFont val="Century Schoolbook"/>
        <family val="1"/>
      </rPr>
      <t>30%</t>
    </r>
    <r>
      <rPr>
        <sz val="10"/>
        <color rgb="FF000000"/>
        <rFont val="Arial Narrow"/>
        <family val="2"/>
      </rPr>
      <t xml:space="preserve"> de créditos reprobados.
</t>
    </r>
    <r>
      <rPr>
        <b/>
        <sz val="9"/>
        <color rgb="FF000000"/>
        <rFont val="Century Schoolbook"/>
        <family val="1"/>
      </rPr>
      <t>5.-</t>
    </r>
    <r>
      <rPr>
        <sz val="10"/>
        <color rgb="FF000000"/>
        <rFont val="Arial Narrow"/>
        <family val="2"/>
      </rPr>
      <t xml:space="preserve"> Revisar en la SENESCYT el registro de un segundo o más títulos de tercer nivel.
</t>
    </r>
    <r>
      <rPr>
        <b/>
        <sz val="9"/>
        <color rgb="FF000000"/>
        <rFont val="Century Schoolbook"/>
        <family val="1"/>
      </rPr>
      <t>6.-</t>
    </r>
    <r>
      <rPr>
        <sz val="10"/>
        <color rgb="FF000000"/>
        <rFont val="Arial Narrow"/>
        <family val="2"/>
      </rPr>
      <t xml:space="preserve"> Revisar requisitos habilitantes para validar la matrícula en el proceso de titulación.
</t>
    </r>
    <r>
      <rPr>
        <b/>
        <sz val="9"/>
        <color rgb="FF000000"/>
        <rFont val="Century Schoolbook"/>
        <family val="1"/>
      </rPr>
      <t>7.-</t>
    </r>
    <r>
      <rPr>
        <sz val="10"/>
        <color rgb="FF000000"/>
        <rFont val="Arial Narrow"/>
        <family val="2"/>
      </rPr>
      <t xml:space="preserve"> Validar la matrícula en el proceso de titulación.
</t>
    </r>
    <r>
      <rPr>
        <b/>
        <sz val="9"/>
        <color rgb="FF000000"/>
        <rFont val="Century Schoolbook"/>
        <family val="1"/>
      </rPr>
      <t>8.-</t>
    </r>
    <r>
      <rPr>
        <sz val="10"/>
        <color rgb="FF000000"/>
        <rFont val="Arial Narrow"/>
        <family val="2"/>
      </rPr>
      <t xml:space="preserve"> Supervisar y coordinar la toma del examen complexivo.
</t>
    </r>
    <r>
      <rPr>
        <b/>
        <sz val="9"/>
        <color rgb="FF000000"/>
        <rFont val="Century Schoolbook"/>
        <family val="1"/>
      </rPr>
      <t>9.-</t>
    </r>
    <r>
      <rPr>
        <sz val="10"/>
        <color rgb="FF000000"/>
        <rFont val="Arial Narrow"/>
        <family val="2"/>
      </rPr>
      <t xml:space="preserve"> Ingresar a la plataforma de titulación fecha, hora y lugar de sustentación.
</t>
    </r>
    <r>
      <rPr>
        <b/>
        <sz val="9"/>
        <color rgb="FF000000"/>
        <rFont val="Century Schoolbook"/>
        <family val="1"/>
      </rPr>
      <t>10.-</t>
    </r>
    <r>
      <rPr>
        <sz val="10"/>
        <color rgb="FF000000"/>
        <rFont val="Arial Narrow"/>
        <family val="2"/>
      </rPr>
      <t xml:space="preserve"> Supervisar y coordinar las sustentaciones de trabajo de titulación y examen complexivo.
</t>
    </r>
    <r>
      <rPr>
        <b/>
        <sz val="9"/>
        <color rgb="FF000000"/>
        <rFont val="Century Schoolbook"/>
        <family val="1"/>
      </rPr>
      <t>11.-</t>
    </r>
    <r>
      <rPr>
        <sz val="10"/>
        <color rgb="FF000000"/>
        <rFont val="Arial Narrow"/>
        <family val="2"/>
      </rPr>
      <t xml:space="preserve"> Activar especialista suplente del comité evaluador a petición del coordinador de carrera.
</t>
    </r>
    <r>
      <rPr>
        <b/>
        <sz val="9"/>
        <color rgb="FF000000"/>
        <rFont val="Century Schoolbook"/>
        <family val="1"/>
      </rPr>
      <t>12.-</t>
    </r>
    <r>
      <rPr>
        <sz val="10"/>
        <color rgb="FF000000"/>
        <rFont val="Arial Narrow"/>
        <family val="2"/>
      </rPr>
      <t xml:space="preserve"> Generar actas de calificaciones de las sustentaciones.
</t>
    </r>
    <r>
      <rPr>
        <b/>
        <sz val="9"/>
        <color rgb="FF000000"/>
        <rFont val="Century Schoolbook"/>
        <family val="1"/>
      </rPr>
      <t>13.-</t>
    </r>
    <r>
      <rPr>
        <sz val="10"/>
        <color rgb="FF000000"/>
        <rFont val="Arial Narrow"/>
        <family val="2"/>
      </rPr>
      <t xml:space="preserve"> Validar el trabajo escrito de ambas opciones de titulación en la plataforma de titulación.
</t>
    </r>
    <r>
      <rPr>
        <b/>
        <sz val="9"/>
        <color rgb="FF000000"/>
        <rFont val="Century Schoolbook"/>
        <family val="1"/>
      </rPr>
      <t>14.-</t>
    </r>
    <r>
      <rPr>
        <sz val="10"/>
        <color rgb="FF000000"/>
        <rFont val="Arial Narrow"/>
        <family val="2"/>
      </rPr>
      <t xml:space="preserve"> Validar la estructura del documento del trabajo de integración curricular en el SIUTMACH.</t>
    </r>
  </si>
  <si>
    <r>
      <rPr>
        <b/>
        <sz val="9"/>
        <color rgb="FF000000"/>
        <rFont val="Century Schoolbook"/>
        <family val="1"/>
      </rPr>
      <t>1.-</t>
    </r>
    <r>
      <rPr>
        <sz val="10"/>
        <color rgb="FF000000"/>
        <rFont val="Arial Narrow"/>
        <family val="2"/>
      </rPr>
      <t xml:space="preserve"> Reporte de estudiantes inscritos en el proceso de titulación.</t>
    </r>
  </si>
  <si>
    <t>* Dr. Julio Cisneros León,
  Jefe de UMMOG-FCS
* Ing. Betsy Sánchez Mateo,
  Analista de UMMOG-FCS
* Ing. Ciboney Granda Ordoñez
* Lcda. Andrea Mejía Ramírez,
  Analistas de Estadística-FCS
* Lic. Julián Solano Caamaño</t>
  </si>
  <si>
    <r>
      <rPr>
        <b/>
        <sz val="9"/>
        <color rgb="FF000000"/>
        <rFont val="Century Schoolbook"/>
        <family val="1"/>
      </rPr>
      <t>7.-</t>
    </r>
    <r>
      <rPr>
        <sz val="10"/>
        <color rgb="FF000000"/>
        <rFont val="Arial Narrow"/>
        <family val="2"/>
      </rPr>
      <t xml:space="preserve"> Emitir Informes de designación de tutor y comité evaluador.</t>
    </r>
  </si>
  <si>
    <t>Informes de designación de tutor y comité evaluador, efectuado.</t>
  </si>
  <si>
    <t>N° de informes para designación de tutores y comité evaluador emitidos.</t>
  </si>
  <si>
    <r>
      <rPr>
        <b/>
        <sz val="9"/>
        <color rgb="FF000000"/>
        <rFont val="Century Schoolbook"/>
        <family val="1"/>
      </rPr>
      <t xml:space="preserve">1.- </t>
    </r>
    <r>
      <rPr>
        <sz val="10"/>
        <color rgb="FF000000"/>
        <rFont val="Arial Narrow"/>
        <family val="2"/>
      </rPr>
      <t xml:space="preserve">Solicitar a coordinadores de carrera el registro de tutores en la plataforma de titulación en cada proceso.
</t>
    </r>
    <r>
      <rPr>
        <b/>
        <sz val="9"/>
        <color rgb="FF000000"/>
        <rFont val="Century Schoolbook"/>
        <family val="1"/>
      </rPr>
      <t>2.-</t>
    </r>
    <r>
      <rPr>
        <sz val="10"/>
        <color rgb="FF000000"/>
        <rFont val="Arial Narrow"/>
        <family val="2"/>
      </rPr>
      <t xml:space="preserve"> Generar desde la plataforma de titulación el reporte de tutores y comité evaluador para aprobación de Comisión Académica y Consejo Directivo.
</t>
    </r>
    <r>
      <rPr>
        <b/>
        <sz val="9"/>
        <color rgb="FF000000"/>
        <rFont val="Century Schoolbook"/>
        <family val="1"/>
      </rPr>
      <t>3.-</t>
    </r>
    <r>
      <rPr>
        <sz val="10"/>
        <color rgb="FF000000"/>
        <rFont val="Arial Narrow"/>
        <family val="2"/>
      </rPr>
      <t xml:space="preserve"> Receptar los reportes de tutor y comité evaluador legalizados.</t>
    </r>
  </si>
  <si>
    <r>
      <rPr>
        <b/>
        <sz val="9"/>
        <color rgb="FF000000"/>
        <rFont val="Century Schoolbook"/>
        <family val="1"/>
      </rPr>
      <t>1.-</t>
    </r>
    <r>
      <rPr>
        <sz val="10"/>
        <color rgb="FF000000"/>
        <rFont val="Arial Narrow"/>
        <family val="2"/>
      </rPr>
      <t xml:space="preserve"> Informes de designación de tutores enviados para aprobación de Comisión académica.</t>
    </r>
  </si>
  <si>
    <r>
      <rPr>
        <b/>
        <sz val="9"/>
        <color rgb="FF000000"/>
        <rFont val="Century Schoolbook"/>
        <family val="1"/>
      </rPr>
      <t>8.-</t>
    </r>
    <r>
      <rPr>
        <sz val="10"/>
        <color rgb="FF000000"/>
        <rFont val="Arial Narrow"/>
        <family val="2"/>
      </rPr>
      <t xml:space="preserve"> Coordinar y Ejecutar los Procesos de Graduación.</t>
    </r>
  </si>
  <si>
    <t>Informes al Consejo Directivo sobre la aptitud legal y graduación, revisados y emitidos.</t>
  </si>
  <si>
    <t>N° de estudiantes graduados.</t>
  </si>
  <si>
    <r>
      <rPr>
        <b/>
        <sz val="9"/>
        <color rgb="FF000000"/>
        <rFont val="Century Schoolbook"/>
        <family val="1"/>
      </rPr>
      <t>1.-</t>
    </r>
    <r>
      <rPr>
        <sz val="10"/>
        <color rgb="FF000000"/>
        <rFont val="Arial Narrow"/>
        <family val="2"/>
      </rPr>
      <t xml:space="preserve"> Revisar y validar o emitir certificados de no adeudar.
</t>
    </r>
    <r>
      <rPr>
        <b/>
        <sz val="9"/>
        <color rgb="FF000000"/>
        <rFont val="Century Schoolbook"/>
        <family val="1"/>
      </rPr>
      <t>2.-</t>
    </r>
    <r>
      <rPr>
        <sz val="10"/>
        <color rgb="FF000000"/>
        <rFont val="Arial Narrow"/>
        <family val="2"/>
      </rPr>
      <t xml:space="preserve"> Remitir oficio al decanato para el traslado y/o compra de especies de tesorería a secretaria general.
</t>
    </r>
    <r>
      <rPr>
        <b/>
        <sz val="9"/>
        <color rgb="FF000000"/>
        <rFont val="Century Schoolbook"/>
        <family val="1"/>
      </rPr>
      <t>3.-</t>
    </r>
    <r>
      <rPr>
        <sz val="10"/>
        <color rgb="FF000000"/>
        <rFont val="Arial Narrow"/>
        <family val="2"/>
      </rPr>
      <t xml:space="preserve"> Descargar acta de graduación e insertar en expediente de estudiante.
</t>
    </r>
    <r>
      <rPr>
        <b/>
        <sz val="9"/>
        <color rgb="FF000000"/>
        <rFont val="Century Schoolbook"/>
        <family val="1"/>
      </rPr>
      <t>4.-</t>
    </r>
    <r>
      <rPr>
        <sz val="10"/>
        <color rgb="FF000000"/>
        <rFont val="Arial Narrow"/>
        <family val="2"/>
      </rPr>
      <t xml:space="preserve"> Revisar y grabar los promedios de grado a fin de generar acta consolidada.
</t>
    </r>
    <r>
      <rPr>
        <b/>
        <sz val="9"/>
        <color rgb="FF000000"/>
        <rFont val="Century Schoolbook"/>
        <family val="1"/>
      </rPr>
      <t>5.-</t>
    </r>
    <r>
      <rPr>
        <sz val="10"/>
        <color rgb="FF000000"/>
        <rFont val="Arial Narrow"/>
        <family val="2"/>
      </rPr>
      <t xml:space="preserve"> Generar la acta consolidada por estudiante.
</t>
    </r>
    <r>
      <rPr>
        <b/>
        <sz val="9"/>
        <color rgb="FF000000"/>
        <rFont val="Century Schoolbook"/>
        <family val="1"/>
      </rPr>
      <t>6.-</t>
    </r>
    <r>
      <rPr>
        <sz val="10"/>
        <color rgb="FF000000"/>
        <rFont val="Arial Narrow"/>
        <family val="2"/>
      </rPr>
      <t xml:space="preserve"> Remitir al decanato el oficio solicitando el registro e impresión de los títulos por parte de secretaría general de los estudiantes graduados.
</t>
    </r>
    <r>
      <rPr>
        <b/>
        <sz val="9"/>
        <color rgb="FF000000"/>
        <rFont val="Century Schoolbook"/>
        <family val="1"/>
      </rPr>
      <t>7.-</t>
    </r>
    <r>
      <rPr>
        <sz val="10"/>
        <color rgb="FF000000"/>
        <rFont val="Arial Narrow"/>
        <family val="2"/>
      </rPr>
      <t xml:space="preserve"> Cargar en drive los expedientes de los estudiantes graduados para el registro e impresión de los títulos y compartir con las partes pertinentes.
</t>
    </r>
    <r>
      <rPr>
        <b/>
        <sz val="9"/>
        <color rgb="FF000000"/>
        <rFont val="Century Schoolbook"/>
        <family val="1"/>
      </rPr>
      <t>8.-</t>
    </r>
    <r>
      <rPr>
        <sz val="10"/>
        <color rgb="FF000000"/>
        <rFont val="Arial Narrow"/>
        <family val="2"/>
      </rPr>
      <t xml:space="preserve"> Coordinar con decanato y secretaría de la facultad la organización del evento de incorporación virtual y/o presencial.
</t>
    </r>
    <r>
      <rPr>
        <b/>
        <sz val="9"/>
        <color rgb="FF000000"/>
        <rFont val="Century Schoolbook"/>
        <family val="1"/>
      </rPr>
      <t>9.-</t>
    </r>
    <r>
      <rPr>
        <sz val="10"/>
        <color rgb="FF000000"/>
        <rFont val="Arial Narrow"/>
        <family val="2"/>
      </rPr>
      <t xml:space="preserve"> Coordinar con dirección de comunicación el evento de incorporación.
</t>
    </r>
    <r>
      <rPr>
        <b/>
        <sz val="9"/>
        <color rgb="FF000000"/>
        <rFont val="Century Schoolbook"/>
        <family val="1"/>
      </rPr>
      <t>10.-</t>
    </r>
    <r>
      <rPr>
        <sz val="10"/>
        <color rgb="FF000000"/>
        <rFont val="Arial Narrow"/>
        <family val="2"/>
      </rPr>
      <t xml:space="preserve"> Convocar y asistir en la inducción presencial y/o virtual para el evento de incorporación.
</t>
    </r>
    <r>
      <rPr>
        <b/>
        <sz val="9"/>
        <color rgb="FF000000"/>
        <rFont val="Century Schoolbook"/>
        <family val="1"/>
      </rPr>
      <t>11.-</t>
    </r>
    <r>
      <rPr>
        <sz val="10"/>
        <color rgb="FF000000"/>
        <rFont val="Arial Narrow"/>
        <family val="2"/>
      </rPr>
      <t xml:space="preserve"> Receptar los certificados de no adeudar y recibo único de ingreso a caja de estudiantes que pierden gratuidad y/o poseen otro título.
</t>
    </r>
    <r>
      <rPr>
        <b/>
        <sz val="9"/>
        <color rgb="FF000000"/>
        <rFont val="Century Schoolbook"/>
        <family val="1"/>
      </rPr>
      <t>12.-</t>
    </r>
    <r>
      <rPr>
        <sz val="10"/>
        <color rgb="FF000000"/>
        <rFont val="Arial Narrow"/>
        <family val="2"/>
      </rPr>
      <t xml:space="preserve"> Generar y/o imprimir informes de aptitud legal por carrera, para aprobación de Consejo Directivo.
</t>
    </r>
    <r>
      <rPr>
        <b/>
        <sz val="9"/>
        <color rgb="FF000000"/>
        <rFont val="Century Schoolbook"/>
        <family val="1"/>
      </rPr>
      <t>13.-</t>
    </r>
    <r>
      <rPr>
        <sz val="10"/>
        <color rgb="FF000000"/>
        <rFont val="Arial Narrow"/>
        <family val="2"/>
      </rPr>
      <t xml:space="preserve"> Registrar la firma electrónica en el SIUTMACH.
</t>
    </r>
    <r>
      <rPr>
        <b/>
        <sz val="9"/>
        <color rgb="FF000000"/>
        <rFont val="Century Schoolbook"/>
        <family val="1"/>
      </rPr>
      <t>14.-</t>
    </r>
    <r>
      <rPr>
        <sz val="10"/>
        <color rgb="FF000000"/>
        <rFont val="Arial Narrow"/>
        <family val="2"/>
      </rPr>
      <t xml:space="preserve"> Emitir informe al Consejo Directo sobre la aprobación de la aptitud legal y graduación de los estudiantes que aprobaron el proceso de titulación.
</t>
    </r>
    <r>
      <rPr>
        <b/>
        <sz val="9"/>
        <color rgb="FF000000"/>
        <rFont val="Century Schoolbook"/>
        <family val="1"/>
      </rPr>
      <t>15.-</t>
    </r>
    <r>
      <rPr>
        <sz val="10"/>
        <color rgb="FF000000"/>
        <rFont val="Arial Narrow"/>
        <family val="2"/>
      </rPr>
      <t xml:space="preserve"> Ingresar, revisar y actualizar la información cargada en el SIUTMACH para la impresión de títulos y registro en la SENESCYT.</t>
    </r>
  </si>
  <si>
    <r>
      <rPr>
        <b/>
        <sz val="9"/>
        <color rgb="FF000000"/>
        <rFont val="Century Schoolbook"/>
        <family val="1"/>
      </rPr>
      <t>1.-</t>
    </r>
    <r>
      <rPr>
        <sz val="10"/>
        <color rgb="FF000000"/>
        <rFont val="Arial Narrow"/>
        <family val="2"/>
      </rPr>
      <t xml:space="preserve"> Reporte de estudiantes graduados.</t>
    </r>
  </si>
  <si>
    <t>* Dr. Julio Cisneros León,
  Jefe de UMMOG-FCS
* Ing. Ciboney Granda Ordóñez,
  Analista de Estadística-FCS
* Lic. Julián Solano Caamaño</t>
  </si>
  <si>
    <r>
      <rPr>
        <b/>
        <sz val="9"/>
        <color rgb="FF000000"/>
        <rFont val="Century Schoolbook"/>
        <family val="1"/>
      </rPr>
      <t>9.-</t>
    </r>
    <r>
      <rPr>
        <sz val="10"/>
        <color rgb="FF000000"/>
        <rFont val="Arial Narrow"/>
        <family val="2"/>
      </rPr>
      <t xml:space="preserve"> Emitir Informes para certificaciones de procesos de matrícula, movilidad, graduación y estadística.</t>
    </r>
  </si>
  <si>
    <t>Informes para certificaciones de procesos de matrícula, movilidad, graduación y estadística, emitidos.</t>
  </si>
  <si>
    <t>N° de certificados emitidos en los procesos de matrícula, movilidad, graduación y estadística.</t>
  </si>
  <si>
    <r>
      <rPr>
        <b/>
        <sz val="9"/>
        <color rgb="FF000000"/>
        <rFont val="Century Schoolbook"/>
        <family val="1"/>
      </rPr>
      <t>1.-</t>
    </r>
    <r>
      <rPr>
        <sz val="10"/>
        <color rgb="FF000000"/>
        <rFont val="Arial Narrow"/>
        <family val="2"/>
      </rPr>
      <t xml:space="preserve"> Recibir las solicitudes de los estudiantes para remitir a los funcionarios para que se generen los certificados en los procesos de matrícula, movilidad, graduación y estadística.
</t>
    </r>
    <r>
      <rPr>
        <b/>
        <sz val="9"/>
        <color rgb="FF000000"/>
        <rFont val="Century Schoolbook"/>
        <family val="1"/>
      </rPr>
      <t>2.-</t>
    </r>
    <r>
      <rPr>
        <sz val="10"/>
        <color rgb="FF000000"/>
        <rFont val="Arial Narrow"/>
        <family val="2"/>
      </rPr>
      <t xml:space="preserve"> Generar certificados de estar legalmente matriculados.
</t>
    </r>
    <r>
      <rPr>
        <b/>
        <sz val="9"/>
        <color rgb="FF000000"/>
        <rFont val="Century Schoolbook"/>
        <family val="1"/>
      </rPr>
      <t>3.-</t>
    </r>
    <r>
      <rPr>
        <sz val="10"/>
        <color rgb="FF000000"/>
        <rFont val="Arial Narrow"/>
        <family val="2"/>
      </rPr>
      <t xml:space="preserve"> Emitir certificados de promoción o record académico.
</t>
    </r>
    <r>
      <rPr>
        <b/>
        <sz val="9"/>
        <color rgb="FF000000"/>
        <rFont val="Century Schoolbook"/>
        <family val="1"/>
      </rPr>
      <t>4.-</t>
    </r>
    <r>
      <rPr>
        <sz val="10"/>
        <color rgb="FF000000"/>
        <rFont val="Arial Narrow"/>
        <family val="2"/>
      </rPr>
      <t xml:space="preserve"> Emitir certificados de culminación de malla.
</t>
    </r>
    <r>
      <rPr>
        <b/>
        <sz val="9"/>
        <color rgb="FF000000"/>
        <rFont val="Century Schoolbook"/>
        <family val="1"/>
      </rPr>
      <t>5.-</t>
    </r>
    <r>
      <rPr>
        <sz val="10"/>
        <color rgb="FF000000"/>
        <rFont val="Arial Narrow"/>
        <family val="2"/>
      </rPr>
      <t xml:space="preserve"> Emitir certificados de promedio global de notas.
</t>
    </r>
    <r>
      <rPr>
        <b/>
        <sz val="9"/>
        <color rgb="FF000000"/>
        <rFont val="Century Schoolbook"/>
        <family val="1"/>
      </rPr>
      <t>6.-</t>
    </r>
    <r>
      <rPr>
        <sz val="10"/>
        <color rgb="FF000000"/>
        <rFont val="Arial Narrow"/>
        <family val="2"/>
      </rPr>
      <t xml:space="preserve"> Emitir certificados de inicio y fin de carrera.
</t>
    </r>
    <r>
      <rPr>
        <b/>
        <sz val="9"/>
        <color rgb="FF000000"/>
        <rFont val="Century Schoolbook"/>
        <family val="1"/>
      </rPr>
      <t>7.-</t>
    </r>
    <r>
      <rPr>
        <sz val="10"/>
        <color rgb="FF000000"/>
        <rFont val="Arial Narrow"/>
        <family val="2"/>
      </rPr>
      <t xml:space="preserve"> Emitir certificados de reprobación de asignaturas por tercera vez.
</t>
    </r>
    <r>
      <rPr>
        <b/>
        <sz val="9"/>
        <color rgb="FF000000"/>
        <rFont val="Century Schoolbook"/>
        <family val="1"/>
      </rPr>
      <t>8.-</t>
    </r>
    <r>
      <rPr>
        <sz val="10"/>
        <color rgb="FF000000"/>
        <rFont val="Arial Narrow"/>
        <family val="2"/>
      </rPr>
      <t xml:space="preserve"> Emitir certificados de Reconocimiento y Homologación de estudios.
</t>
    </r>
    <r>
      <rPr>
        <b/>
        <sz val="9"/>
        <color rgb="FF000000"/>
        <rFont val="Century Schoolbook"/>
        <family val="1"/>
      </rPr>
      <t>9.-</t>
    </r>
    <r>
      <rPr>
        <sz val="10"/>
        <color rgb="FF000000"/>
        <rFont val="Arial Narrow"/>
        <family val="2"/>
      </rPr>
      <t xml:space="preserve"> Emitir certificados de estar legalmente matriculados en el proceso de titulación.
</t>
    </r>
    <r>
      <rPr>
        <b/>
        <sz val="9"/>
        <color rgb="FF000000"/>
        <rFont val="Century Schoolbook"/>
        <family val="1"/>
      </rPr>
      <t>10.-</t>
    </r>
    <r>
      <rPr>
        <sz val="10"/>
        <color rgb="FF000000"/>
        <rFont val="Arial Narrow"/>
        <family val="2"/>
      </rPr>
      <t xml:space="preserve"> Remitir copias certificadas de acta de consolidada.
</t>
    </r>
    <r>
      <rPr>
        <b/>
        <sz val="9"/>
        <color rgb="FF000000"/>
        <rFont val="Century Schoolbook"/>
        <family val="1"/>
      </rPr>
      <t>11.-</t>
    </r>
    <r>
      <rPr>
        <sz val="10"/>
        <color rgb="FF000000"/>
        <rFont val="Arial Narrow"/>
        <family val="2"/>
      </rPr>
      <t xml:space="preserve"> Remitir copias certificadas de acta de graduación.
</t>
    </r>
    <r>
      <rPr>
        <b/>
        <sz val="9"/>
        <color rgb="FF000000"/>
        <rFont val="Century Schoolbook"/>
        <family val="1"/>
      </rPr>
      <t>12.-</t>
    </r>
    <r>
      <rPr>
        <sz val="10"/>
        <color rgb="FF000000"/>
        <rFont val="Arial Narrow"/>
        <family val="2"/>
      </rPr>
      <t xml:space="preserve"> Remitir copias certificadas de oficios de autorización de la compra de títulos de promociones antiguas.
</t>
    </r>
    <r>
      <rPr>
        <b/>
        <sz val="9"/>
        <color rgb="FF000000"/>
        <rFont val="Century Schoolbook"/>
        <family val="1"/>
      </rPr>
      <t>13.-</t>
    </r>
    <r>
      <rPr>
        <sz val="10"/>
        <color rgb="FF000000"/>
        <rFont val="Arial Narrow"/>
        <family val="2"/>
      </rPr>
      <t xml:space="preserve"> Remitir copias certificadas de actas de calificaciones.
</t>
    </r>
    <r>
      <rPr>
        <b/>
        <sz val="9"/>
        <color rgb="FF000000"/>
        <rFont val="Century Schoolbook"/>
        <family val="1"/>
      </rPr>
      <t>14.-</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</si>
  <si>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Reportes de Certificados emitidos en los procesos de matrícula, movilidad, graduación y estadística generados y/o emitidos.
</t>
    </r>
    <r>
      <rPr>
        <b/>
        <sz val="9"/>
        <color rgb="FF000000"/>
        <rFont val="Century Schoolbook"/>
        <family val="1"/>
      </rPr>
      <t>2.-</t>
    </r>
    <r>
      <rPr>
        <sz val="10"/>
        <color rgb="FF000000"/>
        <rFont val="Arial Narrow"/>
        <family val="2"/>
      </rPr>
      <t xml:space="preserve"> Certificados generados.</t>
    </r>
  </si>
  <si>
    <t>* Dr. Julio Cisneros León,
  Jefe de UMMOG-FCS
* Ing. Betsy Sánchez Mateo,
  Analista de UMMOG-FCS
* Ing. Ciboney Granda Ordoñez
* Lcda. Andrea Mejía Ramírez,
  Analistas de Estadística-FCS
* Lic. Jeny Vélez Balandra,
  Analista de Administrativo UMMOG-FCS
* Lic. Julián Solano Caamaño</t>
  </si>
  <si>
    <r>
      <rPr>
        <b/>
        <sz val="9"/>
        <color rgb="FF000000"/>
        <rFont val="Century Schoolbook"/>
        <family val="1"/>
      </rPr>
      <t>10.-</t>
    </r>
    <r>
      <rPr>
        <sz val="10"/>
        <color rgb="FF000000"/>
        <rFont val="Arial Narrow"/>
        <family val="2"/>
      </rPr>
      <t xml:space="preserve"> Emitir Informes Técnicos para procesos internos y externos.</t>
    </r>
  </si>
  <si>
    <t>Levantamiento y/o actualización de información de los estudiantes y graduados, solicitados por los entes reguladores internos y externos, efectuado.</t>
  </si>
  <si>
    <t>N° de informes de estudiantes y de graduados, solicitados por los entes reguladores internos y externos, entregados.</t>
  </si>
  <si>
    <r>
      <rPr>
        <b/>
        <sz val="9"/>
        <color rgb="FF000000"/>
        <rFont val="Century Schoolbook"/>
        <family val="1"/>
      </rPr>
      <t>1.-</t>
    </r>
    <r>
      <rPr>
        <sz val="10"/>
        <color rgb="FF000000"/>
        <rFont val="Arial Narrow"/>
        <family val="2"/>
      </rPr>
      <t xml:space="preserve"> Receptar y atender los requerimientos de los organismos de control internos y externos.
</t>
    </r>
    <r>
      <rPr>
        <b/>
        <sz val="9"/>
        <color rgb="FF000000"/>
        <rFont val="Century Schoolbook"/>
        <family val="1"/>
      </rPr>
      <t>2.-</t>
    </r>
    <r>
      <rPr>
        <sz val="10"/>
        <color rgb="FF000000"/>
        <rFont val="Arial Narrow"/>
        <family val="2"/>
      </rPr>
      <t xml:space="preserve"> Revisar la información existente el en SIUTMACH y archivo físico.
</t>
    </r>
    <r>
      <rPr>
        <b/>
        <sz val="9"/>
        <color rgb="FF000000"/>
        <rFont val="Century Schoolbook"/>
        <family val="1"/>
      </rPr>
      <t>3.-</t>
    </r>
    <r>
      <rPr>
        <sz val="10"/>
        <color rgb="FF000000"/>
        <rFont val="Arial Narrow"/>
        <family val="2"/>
      </rPr>
      <t xml:space="preserve"> Elaborar informes, generar reportes solicitados de matrículas, movilidad graduación y estadística.
</t>
    </r>
    <r>
      <rPr>
        <b/>
        <sz val="9"/>
        <color rgb="FF000000"/>
        <rFont val="Century Schoolbook"/>
        <family val="1"/>
      </rPr>
      <t>4.-</t>
    </r>
    <r>
      <rPr>
        <sz val="10"/>
        <color rgb="FF000000"/>
        <rFont val="Arial Narrow"/>
        <family val="2"/>
      </rPr>
      <t xml:space="preserve"> Emitir el reporte de mejor egresado por periodo y/o carrera.
</t>
    </r>
    <r>
      <rPr>
        <b/>
        <sz val="9"/>
        <color rgb="FF000000"/>
        <rFont val="Century Schoolbook"/>
        <family val="1"/>
      </rPr>
      <t>5.-</t>
    </r>
    <r>
      <rPr>
        <sz val="10"/>
        <color rgb="FF000000"/>
        <rFont val="Arial Narrow"/>
        <family val="2"/>
      </rPr>
      <t xml:space="preserve"> Emitir informe de mejor graduado por proceso.</t>
    </r>
  </si>
  <si>
    <r>
      <rPr>
        <b/>
        <sz val="9"/>
        <color rgb="FF000000"/>
        <rFont val="Century Schoolbook"/>
        <family val="1"/>
      </rPr>
      <t>1.-</t>
    </r>
    <r>
      <rPr>
        <sz val="10"/>
        <color rgb="FF000000"/>
        <rFont val="Arial Narrow"/>
        <family val="2"/>
      </rPr>
      <t xml:space="preserve"> Informes, reportes de estudiantes y de graduados, entregados a los entes reguladores internos y externos.</t>
    </r>
  </si>
  <si>
    <t>* Dr. Julio Cisneros León,
  Jefe de UMMOG-FCS
* Ing. Betsy Sánchez Mateo,
  Analista de UMMOG-FCS
* Ing. Ciboney Granda Ordoñez
* Lcda. Andrea Mejía Ramírez,
  Analistas de Estadística-FCS
* Lic. Jeny Vélez Balandra
  Analista Administrativo UMMOG-FCS
* Lic. Julián Solano Caamaño</t>
  </si>
  <si>
    <r>
      <rPr>
        <b/>
        <sz val="9"/>
        <color rgb="FF000000"/>
        <rFont val="Century Schoolbook"/>
        <family val="1"/>
      </rPr>
      <t>11.-</t>
    </r>
    <r>
      <rPr>
        <sz val="10"/>
        <color rgb="FF000000"/>
        <rFont val="Arial Narrow"/>
        <family val="2"/>
      </rPr>
      <t xml:space="preserve"> Presentar la Planificación Operativa Anual y Evaluación de la Planificación Operativo Anual.</t>
    </r>
  </si>
  <si>
    <t>N° de Planificaciones Operativas Anuales y Evaluaciones de la Planificación Operativa Anual entregadas oportunamente.</t>
  </si>
  <si>
    <r>
      <rPr>
        <b/>
        <sz val="9"/>
        <color rgb="FF000000"/>
        <rFont val="Century Schoolbook"/>
        <family val="1"/>
      </rPr>
      <t>1.-</t>
    </r>
    <r>
      <rPr>
        <sz val="10"/>
        <color rgb="FF000000"/>
        <rFont val="Arial Narrow"/>
        <family val="2"/>
      </rPr>
      <t xml:space="preserve"> Elaborar las planificaciones operativas anuales de los años </t>
    </r>
    <r>
      <rPr>
        <sz val="10"/>
        <color rgb="FF000000"/>
        <rFont val="Century Schoolbook"/>
        <family val="1"/>
      </rPr>
      <t>2022</t>
    </r>
    <r>
      <rPr>
        <sz val="10"/>
        <color rgb="FF000000"/>
        <rFont val="Arial Narrow"/>
        <family val="2"/>
      </rPr>
      <t xml:space="preserve"> y </t>
    </r>
    <r>
      <rPr>
        <sz val="10"/>
        <color rgb="FF000000"/>
        <rFont val="Century Schoolbook"/>
        <family val="1"/>
      </rPr>
      <t>2023.</t>
    </r>
    <r>
      <rPr>
        <sz val="10"/>
        <color rgb="FF000000"/>
        <rFont val="Arial Narrow"/>
        <family val="2"/>
      </rPr>
      <t xml:space="preserve">
</t>
    </r>
    <r>
      <rPr>
        <b/>
        <sz val="9"/>
        <color rgb="FF000000"/>
        <rFont val="Century Schoolbook"/>
        <family val="1"/>
      </rPr>
      <t>2.-</t>
    </r>
    <r>
      <rPr>
        <sz val="10"/>
        <color rgb="FF000000"/>
        <rFont val="Arial Narrow"/>
        <family val="2"/>
      </rPr>
      <t xml:space="preserve"> Autoevaluar la planificación operativa anual de los periodos </t>
    </r>
    <r>
      <rPr>
        <sz val="10"/>
        <color rgb="FF000000"/>
        <rFont val="Century Schoolbook"/>
        <family val="1"/>
      </rPr>
      <t>2022-1</t>
    </r>
    <r>
      <rPr>
        <sz val="10"/>
        <color rgb="FF000000"/>
        <rFont val="Arial Narrow"/>
        <family val="2"/>
      </rPr>
      <t xml:space="preserve"> y </t>
    </r>
    <r>
      <rPr>
        <sz val="10"/>
        <color rgb="FF000000"/>
        <rFont val="Century Schoolbook"/>
        <family val="1"/>
      </rPr>
      <t>2022-2.</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</si>
  <si>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al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</si>
  <si>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Dr. Julio Cisneros León,
  Jefe de UMMOG-FCS
* Ing. Betsy Sánchez Mateo,
  Analista de UMMOG-FCS
* Ing. Ciboney Granda Ordoñez
* Lcda. Andrea Mejía Ramírez,
  Analistas de Estadística-FCS
* Lic. Jeny Vélez Balandra
 ANALISTA ADMINISTRATIVO UMMOG-FCS
 Lic. Julián Solano Caamaño.</t>
  </si>
  <si>
    <r>
      <rPr>
        <b/>
        <sz val="9"/>
        <color rgb="FF000000"/>
        <rFont val="Century Schoolbook"/>
        <family val="1"/>
      </rPr>
      <t>12.-</t>
    </r>
    <r>
      <rPr>
        <sz val="10"/>
        <color rgb="FF000000"/>
        <rFont val="Arial Narrow"/>
        <family val="2"/>
      </rPr>
      <t xml:space="preserve"> Organizar el Archivo Intermedio.</t>
    </r>
  </si>
  <si>
    <r>
      <rPr>
        <sz val="10"/>
        <color rgb="FF000000"/>
        <rFont val="Arial Narrow"/>
        <family val="2"/>
      </rPr>
      <t xml:space="preserve">N° de Expedientes archivados en físico y/o digital, del año </t>
    </r>
    <r>
      <rPr>
        <sz val="10"/>
        <color rgb="FF000000"/>
        <rFont val="Century Schoolbook"/>
        <family val="1"/>
      </rPr>
      <t>2019.</t>
    </r>
  </si>
  <si>
    <r>
      <rPr>
        <b/>
        <sz val="9"/>
        <color rgb="FF000000"/>
        <rFont val="Century Schoolbook"/>
        <family val="1"/>
      </rPr>
      <t>1.-</t>
    </r>
    <r>
      <rPr>
        <sz val="10"/>
        <color rgb="FF000000"/>
        <rFont val="Arial Narrow"/>
        <family val="2"/>
      </rPr>
      <t xml:space="preserve"> Receptar oficios, resoluciones y solicitudes.
</t>
    </r>
    <r>
      <rPr>
        <b/>
        <sz val="9"/>
        <color rgb="FF000000"/>
        <rFont val="Century Schoolbook"/>
        <family val="1"/>
      </rPr>
      <t>2.-</t>
    </r>
    <r>
      <rPr>
        <sz val="10"/>
        <color rgb="FF000000"/>
        <rFont val="Arial Narrow"/>
        <family val="2"/>
      </rPr>
      <t xml:space="preserve"> Elaborar y despachar oficios.
</t>
    </r>
    <r>
      <rPr>
        <b/>
        <sz val="9"/>
        <color rgb="FF000000"/>
        <rFont val="Century Schoolbook"/>
        <family val="1"/>
      </rPr>
      <t>3.-</t>
    </r>
    <r>
      <rPr>
        <sz val="10"/>
        <color rgb="FF000000"/>
        <rFont val="Arial Narrow"/>
        <family val="2"/>
      </rPr>
      <t xml:space="preserve"> Registrar oficios, resoluciones enviados y recibidos en el SIUTMACH.
</t>
    </r>
    <r>
      <rPr>
        <b/>
        <sz val="9"/>
        <color rgb="FF000000"/>
        <rFont val="Century Schoolbook"/>
        <family val="1"/>
      </rPr>
      <t>4.-</t>
    </r>
    <r>
      <rPr>
        <sz val="10"/>
        <color rgb="FF000000"/>
        <rFont val="Arial Narrow"/>
        <family val="2"/>
      </rPr>
      <t xml:space="preserve"> Consolidar expediente de los estudiantes (Sociología Trabajo Social y Gestión Ambiental).
</t>
    </r>
    <r>
      <rPr>
        <b/>
        <sz val="9"/>
        <color rgb="FF000000"/>
        <rFont val="Century Schoolbook"/>
        <family val="1"/>
      </rPr>
      <t>5.-</t>
    </r>
    <r>
      <rPr>
        <sz val="10"/>
        <color rgb="FF000000"/>
        <rFont val="Arial Narrow"/>
        <family val="2"/>
      </rPr>
      <t xml:space="preserve"> Archivar cronológicamente los oficios, resoluciones y expedientes de estudiantes.</t>
    </r>
  </si>
  <si>
    <r>
      <rPr>
        <b/>
        <sz val="9"/>
        <color rgb="FF000000"/>
        <rFont val="Century Schoolbook"/>
        <family val="1"/>
      </rPr>
      <t>1.-</t>
    </r>
    <r>
      <rPr>
        <sz val="10"/>
        <color rgb="FF000000"/>
        <rFont val="Arial Narrow"/>
        <family val="2"/>
      </rPr>
      <t xml:space="preserve"> Expedientes archivados.
</t>
    </r>
    <r>
      <rPr>
        <b/>
        <sz val="9"/>
        <color rgb="FF000000"/>
        <rFont val="Century Schoolbook"/>
        <family val="1"/>
      </rPr>
      <t>2.-</t>
    </r>
    <r>
      <rPr>
        <sz val="10"/>
        <color rgb="FF000000"/>
        <rFont val="Arial Narrow"/>
        <family val="2"/>
      </rPr>
      <t xml:space="preserve"> Matriz del Inventario Documental.</t>
    </r>
  </si>
  <si>
    <t>* Dr. Julio Cisneros León,
  Jefe de UMMOG-FCS
* Lic. Jeny Vélez Balandra,
  Analista Administrativo UMMOG-FCS
* Colaboradores
* Ing. Betsy Sánchez Mateo,
  Analista de UMMOG-FCS
* Ing. Ciboney Granda Ordoñez
* Lcda. Andrea Mejía Ramírez,
  Analistas de Estadística-FCS
* Lic. Julián Solano Caamaño</t>
  </si>
  <si>
    <t>TOTAL PRESUPUESTO ESTIMATIVO DE LA UNIDAD DE MATRICULACIÓN, MOVILIDAD Y GRADUACIÓN 2022:</t>
  </si>
  <si>
    <t>SECRETARÍA Y ARCHIVO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</si>
  <si>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y notificar las convocatorias, actas y resoluciones de Consejo Directivo.</t>
    </r>
  </si>
  <si>
    <t>Sesiones de Consejo Directivo, efectuadas.</t>
  </si>
  <si>
    <t>N° de convocatorias, actas y resoluciones de Consejo Directivo elaboradas y emitidas.</t>
  </si>
  <si>
    <r>
      <rPr>
        <b/>
        <sz val="9"/>
        <color rgb="FF000000"/>
        <rFont val="Century Schoolbook"/>
        <family val="1"/>
      </rPr>
      <t>1.-</t>
    </r>
    <r>
      <rPr>
        <sz val="10"/>
        <color rgb="FF000000"/>
        <rFont val="Arial Narrow"/>
        <family val="2"/>
      </rPr>
      <t xml:space="preserve"> Receptar y analizar la documentación a tratar por Consejo Directivo.
</t>
    </r>
    <r>
      <rPr>
        <b/>
        <sz val="9"/>
        <color rgb="FF000000"/>
        <rFont val="Century Schoolbook"/>
        <family val="1"/>
      </rPr>
      <t>2.-</t>
    </r>
    <r>
      <rPr>
        <sz val="10"/>
        <color rgb="FF000000"/>
        <rFont val="Arial Narrow"/>
        <family val="2"/>
      </rPr>
      <t xml:space="preserve"> Elaborar la convocatoria.
</t>
    </r>
    <r>
      <rPr>
        <b/>
        <sz val="9"/>
        <color rgb="FF000000"/>
        <rFont val="Century Schoolbook"/>
        <family val="1"/>
      </rPr>
      <t>3.-</t>
    </r>
    <r>
      <rPr>
        <sz val="10"/>
        <color rgb="FF000000"/>
        <rFont val="Arial Narrow"/>
        <family val="2"/>
      </rPr>
      <t xml:space="preserve"> Notificar la convocatoria.
</t>
    </r>
    <r>
      <rPr>
        <b/>
        <sz val="9"/>
        <color rgb="FF000000"/>
        <rFont val="Century Schoolbook"/>
        <family val="1"/>
      </rPr>
      <t>4.-</t>
    </r>
    <r>
      <rPr>
        <sz val="10"/>
        <color rgb="FF000000"/>
        <rFont val="Arial Narrow"/>
        <family val="2"/>
      </rPr>
      <t xml:space="preserve"> Constatar el quórum reglamentario.
</t>
    </r>
    <r>
      <rPr>
        <b/>
        <sz val="9"/>
        <color rgb="FF000000"/>
        <rFont val="Century Schoolbook"/>
        <family val="1"/>
      </rPr>
      <t>5.-</t>
    </r>
    <r>
      <rPr>
        <sz val="10"/>
        <color rgb="FF000000"/>
        <rFont val="Arial Narrow"/>
        <family val="2"/>
      </rPr>
      <t xml:space="preserve"> Dar lectura al orden del día.
</t>
    </r>
    <r>
      <rPr>
        <b/>
        <sz val="9"/>
        <color rgb="FF000000"/>
        <rFont val="Century Schoolbook"/>
        <family val="1"/>
      </rPr>
      <t>6.-</t>
    </r>
    <r>
      <rPr>
        <sz val="10"/>
        <color rgb="FF000000"/>
        <rFont val="Arial Narrow"/>
        <family val="2"/>
      </rPr>
      <t xml:space="preserve"> Elaborar las resoluciones adoptadas en Consejo Directivo.
</t>
    </r>
    <r>
      <rPr>
        <b/>
        <sz val="9"/>
        <color rgb="FF000000"/>
        <rFont val="Century Schoolbook"/>
        <family val="1"/>
      </rPr>
      <t>7.-</t>
    </r>
    <r>
      <rPr>
        <sz val="10"/>
        <color rgb="FF000000"/>
        <rFont val="Arial Narrow"/>
        <family val="2"/>
      </rPr>
      <t xml:space="preserve"> Certificar las resoluciones.
</t>
    </r>
    <r>
      <rPr>
        <b/>
        <sz val="9"/>
        <color rgb="FF000000"/>
        <rFont val="Century Schoolbook"/>
        <family val="1"/>
      </rPr>
      <t>8.-</t>
    </r>
    <r>
      <rPr>
        <sz val="10"/>
        <color rgb="FF000000"/>
        <rFont val="Arial Narrow"/>
        <family val="2"/>
      </rPr>
      <t xml:space="preserve"> Registrar y notificar las resoluciones.
</t>
    </r>
    <r>
      <rPr>
        <b/>
        <sz val="9"/>
        <color rgb="FF000000"/>
        <rFont val="Century Schoolbook"/>
        <family val="1"/>
      </rPr>
      <t>9.-</t>
    </r>
    <r>
      <rPr>
        <sz val="10"/>
        <color rgb="FF000000"/>
        <rFont val="Arial Narrow"/>
        <family val="2"/>
      </rPr>
      <t xml:space="preserve"> Redactar y revisar actas de Consejo Directivo.
</t>
    </r>
    <r>
      <rPr>
        <b/>
        <sz val="9"/>
        <color rgb="FF000000"/>
        <rFont val="Century Schoolbook"/>
        <family val="1"/>
      </rPr>
      <t>10.-</t>
    </r>
    <r>
      <rPr>
        <sz val="10"/>
        <color rgb="FF000000"/>
        <rFont val="Arial Narrow"/>
        <family val="2"/>
      </rPr>
      <t xml:space="preserve"> Suscribir acta de consejo directivo conjuntamente con el señor decano.
</t>
    </r>
    <r>
      <rPr>
        <b/>
        <sz val="9"/>
        <color rgb="FF000000"/>
        <rFont val="Century Schoolbook"/>
        <family val="1"/>
      </rPr>
      <t>11.-</t>
    </r>
    <r>
      <rPr>
        <sz val="10"/>
        <color rgb="FF000000"/>
        <rFont val="Arial Narrow"/>
        <family val="2"/>
      </rPr>
      <t xml:space="preserve"> Notificar el acta a los miembros del Consejo Directivo.</t>
    </r>
  </si>
  <si>
    <r>
      <rPr>
        <b/>
        <sz val="9"/>
        <color rgb="FF000000"/>
        <rFont val="Century Schoolbook"/>
        <family val="1"/>
      </rPr>
      <t>1.-</t>
    </r>
    <r>
      <rPr>
        <sz val="10"/>
        <color rgb="FF000000"/>
        <rFont val="Arial Narrow"/>
        <family val="2"/>
      </rPr>
      <t xml:space="preserve"> Reporte de emisión y notificación de convocatorias, resoluciones y actas de Consejo Directivo.</t>
    </r>
  </si>
  <si>
    <t>* Ab. Servio Ordoñez Mendoza,
  Secretario-Abogado</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</si>
  <si>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</si>
  <si>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</si>
  <si>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b/>
        <sz val="9"/>
        <color rgb="FF000000"/>
        <rFont val="Century Schoolbook"/>
        <family val="1"/>
      </rPr>
      <t>2.-</t>
    </r>
    <r>
      <rPr>
        <sz val="10"/>
        <color rgb="FF000000"/>
        <rFont val="Arial Narrow"/>
        <family val="2"/>
      </rPr>
      <t xml:space="preserve"> Emitir y/o legalizar las Certificaciones de la Facultad.</t>
    </r>
  </si>
  <si>
    <t>Copias, compulsas de actos administrativos y documentos oficiales que reposan en la Facultad, certificadas.</t>
  </si>
  <si>
    <t>N° de Certificados de la Facultad emitidas y legalizadas.</t>
  </si>
  <si>
    <r>
      <rPr>
        <b/>
        <sz val="9"/>
        <color rgb="FF000000"/>
        <rFont val="Century Schoolbook"/>
        <family val="1"/>
      </rPr>
      <t>1.-</t>
    </r>
    <r>
      <rPr>
        <sz val="10"/>
        <color rgb="FF000000"/>
        <rFont val="Arial Narrow"/>
        <family val="2"/>
      </rPr>
      <t xml:space="preserve"> Receptar, ingresar y distribuir las certificaciones de procesos administrativos y académicos, compulsas, reproducción de documentos oficiales.</t>
    </r>
  </si>
  <si>
    <r>
      <rPr>
        <b/>
        <sz val="9"/>
        <color rgb="FF000000"/>
        <rFont val="Century Schoolbook"/>
        <family val="1"/>
      </rPr>
      <t>1.-</t>
    </r>
    <r>
      <rPr>
        <sz val="10"/>
        <color rgb="FF000000"/>
        <rFont val="Arial Narrow"/>
        <family val="2"/>
      </rPr>
      <t xml:space="preserve"> Registro de certificaciones emitidas.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</si>
  <si>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</si>
  <si>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3.-</t>
    </r>
    <r>
      <rPr>
        <sz val="10"/>
        <color rgb="FF000000"/>
        <rFont val="Arial Narrow"/>
        <family val="2"/>
      </rPr>
      <t xml:space="preserve"> Registrar y distribuir la correspondencia interna y externa de la Facultad.</t>
    </r>
  </si>
  <si>
    <t>Correspondencia interna y externa de la facultad registrada y despachada.</t>
  </si>
  <si>
    <t>N° de correspondencia interna y externa registrada y distribuida.</t>
  </si>
  <si>
    <r>
      <rPr>
        <b/>
        <sz val="9"/>
        <color rgb="FF000000"/>
        <rFont val="Century Schoolbook"/>
        <family val="1"/>
      </rPr>
      <t>1.-</t>
    </r>
    <r>
      <rPr>
        <sz val="10"/>
        <color rgb="FF000000"/>
        <rFont val="Arial Narrow"/>
        <family val="2"/>
      </rPr>
      <t xml:space="preserve"> Receptar, ingresar y distribuir los documentos dirigidos a la Unidad Académica.
</t>
    </r>
    <r>
      <rPr>
        <b/>
        <sz val="9"/>
        <color rgb="FF000000"/>
        <rFont val="Century Schoolbook"/>
        <family val="1"/>
      </rPr>
      <t>2.-</t>
    </r>
    <r>
      <rPr>
        <sz val="10"/>
        <color rgb="FF000000"/>
        <rFont val="Arial Narrow"/>
        <family val="2"/>
      </rPr>
      <t xml:space="preserve"> Despachar la correspondencia a usuarios externos de la Unidad Académica.</t>
    </r>
  </si>
  <si>
    <r>
      <rPr>
        <b/>
        <sz val="9"/>
        <color rgb="FF000000"/>
        <rFont val="Century Schoolbook"/>
        <family val="1"/>
      </rPr>
      <t>1.-</t>
    </r>
    <r>
      <rPr>
        <sz val="10"/>
        <color rgb="FF000000"/>
        <rFont val="Arial Narrow"/>
        <family val="2"/>
      </rPr>
      <t xml:space="preserve"> Reporte de distribución de correspondencia.</t>
    </r>
  </si>
  <si>
    <r>
      <rPr>
        <b/>
        <sz val="9"/>
        <color rgb="FF000000"/>
        <rFont val="Century Schoolbook"/>
        <family val="1"/>
      </rPr>
      <t>4.-</t>
    </r>
    <r>
      <rPr>
        <sz val="10"/>
        <color rgb="FF000000"/>
        <rFont val="Arial Narrow"/>
        <family val="2"/>
      </rPr>
      <t xml:space="preserve"> Brindar asesoría jurídica a las Autoridades y dependencias de la Facultad.</t>
    </r>
  </si>
  <si>
    <t>Asesoría jurídica a las Autoridades y dependencias de la Facultad, brindada.</t>
  </si>
  <si>
    <t>N° de informes de asesoría jurídica brindada a las autoridades y dependencias de la Facultad.</t>
  </si>
  <si>
    <r>
      <rPr>
        <b/>
        <sz val="9"/>
        <color rgb="FF000000"/>
        <rFont val="Century Schoolbook"/>
        <family val="1"/>
      </rPr>
      <t>1.-</t>
    </r>
    <r>
      <rPr>
        <sz val="10"/>
        <color rgb="FF000000"/>
        <rFont val="Arial Narrow"/>
        <family val="2"/>
      </rPr>
      <t xml:space="preserve"> Orientar con legislación actualizada a los diferentes departamentos de la Facultad.</t>
    </r>
  </si>
  <si>
    <r>
      <rPr>
        <b/>
        <sz val="9"/>
        <color rgb="FF000000"/>
        <rFont val="Century Schoolbook"/>
        <family val="1"/>
      </rPr>
      <t>1.-</t>
    </r>
    <r>
      <rPr>
        <sz val="10"/>
        <color rgb="FF000000"/>
        <rFont val="Arial Narrow"/>
        <family val="2"/>
      </rPr>
      <t xml:space="preserve"> Reporte de informes de asesorías jurídicas brindadas a las autoridades y dependencias de la Facultad.</t>
    </r>
  </si>
  <si>
    <r>
      <rPr>
        <b/>
        <sz val="9"/>
        <color rgb="FF000000"/>
        <rFont val="Century Schoolbook"/>
        <family val="1"/>
      </rPr>
      <t>5.-</t>
    </r>
    <r>
      <rPr>
        <sz val="10"/>
        <color rgb="FF000000"/>
        <rFont val="Arial Narrow"/>
        <family val="2"/>
      </rPr>
      <t xml:space="preserve"> Emitir Informes jurídicos de los procesos disciplinarios, académicos y/o administrativos de la Facultad.</t>
    </r>
  </si>
  <si>
    <t>Informes jurídicos requeridos por las autoridades académicas y de los procesos disciplinarios, académicos y/o administrativos de la Facultad emitidos.</t>
  </si>
  <si>
    <t>N° de procesos disciplinarios, académicos y administrativos emitidos.</t>
  </si>
  <si>
    <r>
      <rPr>
        <b/>
        <sz val="9"/>
        <color rgb="FF000000"/>
        <rFont val="Century Schoolbook"/>
        <family val="1"/>
      </rPr>
      <t>1.-</t>
    </r>
    <r>
      <rPr>
        <sz val="10"/>
        <color rgb="FF000000"/>
        <rFont val="Arial Narrow"/>
        <family val="2"/>
      </rPr>
      <t xml:space="preserve"> Elaborar informes internos de criterios y asesoría legal de procesos disciplinarios, académicos y/o administrativos.</t>
    </r>
  </si>
  <si>
    <r>
      <rPr>
        <b/>
        <sz val="9"/>
        <color rgb="FF000000"/>
        <rFont val="Century Schoolbook"/>
        <family val="1"/>
      </rPr>
      <t>1.-</t>
    </r>
    <r>
      <rPr>
        <sz val="10"/>
        <color rgb="FF000000"/>
        <rFont val="Arial Narrow"/>
        <family val="2"/>
      </rPr>
      <t xml:space="preserve"> Reporte de informes jurídicos de los procesos disciplinarios, académicos y/o administrativo de Facultad emitidos.</t>
    </r>
  </si>
  <si>
    <r>
      <rPr>
        <b/>
        <sz val="9"/>
        <color rgb="FF000000"/>
        <rFont val="Century Schoolbook"/>
        <family val="1"/>
      </rPr>
      <t>6.-</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</si>
  <si>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Secretaría y Archivo.
</t>
    </r>
    <r>
      <rPr>
        <b/>
        <sz val="9"/>
        <color rgb="FF000000"/>
        <rFont val="Century Schoolbook"/>
        <family val="1"/>
      </rPr>
      <t>2.-</t>
    </r>
    <r>
      <rPr>
        <sz val="10"/>
        <color rgb="FF000000"/>
        <rFont val="Arial Narrow"/>
        <family val="2"/>
      </rPr>
      <t xml:space="preserve"> Elaborar las evaluaciones al POA de la Secretaría y Archivo.
</t>
    </r>
    <r>
      <rPr>
        <b/>
        <sz val="9"/>
        <color rgb="FF000000"/>
        <rFont val="Century Schoolbook"/>
        <family val="1"/>
      </rPr>
      <t>3.-</t>
    </r>
    <r>
      <rPr>
        <sz val="10"/>
        <color rgb="FF000000"/>
        <rFont val="Arial Narrow"/>
        <family val="2"/>
      </rPr>
      <t xml:space="preserve"> Remitir al Decanato los planes operativos anuales y sus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</si>
  <si>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al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</si>
  <si>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r>
      <rPr>
        <b/>
        <sz val="9"/>
        <color rgb="FF000000"/>
        <rFont val="Century Schoolbook"/>
        <family val="1"/>
      </rPr>
      <t>7.-</t>
    </r>
    <r>
      <rPr>
        <sz val="10"/>
        <color rgb="FF000000"/>
        <rFont val="Arial Narrow"/>
        <family val="2"/>
      </rPr>
      <t xml:space="preserve"> Organizar el Archivo intermedio.</t>
    </r>
  </si>
  <si>
    <t>Archivo intermedio organizado.</t>
  </si>
  <si>
    <t>N° de Carpetas inventariadas.</t>
  </si>
  <si>
    <r>
      <rPr>
        <b/>
        <sz val="9"/>
        <color rgb="FF000000"/>
        <rFont val="Century Schoolbook"/>
        <family val="1"/>
      </rPr>
      <t>1.-</t>
    </r>
    <r>
      <rPr>
        <sz val="10"/>
        <color rgb="FF000000"/>
        <rFont val="Arial Narrow"/>
        <family val="2"/>
      </rPr>
      <t xml:space="preserve"> Organizar, clasificar y realizar el inventario documental de carpetas del archivo que reposa en la secretaría de la FCS.</t>
    </r>
  </si>
  <si>
    <r>
      <rPr>
        <b/>
        <sz val="9"/>
        <color rgb="FF000000"/>
        <rFont val="Century Schoolbook"/>
        <family val="1"/>
      </rPr>
      <t>1.-</t>
    </r>
    <r>
      <rPr>
        <sz val="10"/>
        <color rgb="FF000000"/>
        <rFont val="Arial Narrow"/>
        <family val="2"/>
      </rPr>
      <t xml:space="preserve"> Inventario documental.</t>
    </r>
  </si>
  <si>
    <t>TOTAL PRESUPUESTO ESTIMATIVO DE SECRETARÍA Y ARCHIVO 2022:</t>
  </si>
  <si>
    <t>ARTES PLÁSTICAS</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</si>
  <si>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Ejecutar los procesos académicos.</t>
    </r>
  </si>
  <si>
    <t>Procesos académicos ejecutados.</t>
  </si>
  <si>
    <t>N° de procesos académicos ejecutados.</t>
  </si>
  <si>
    <r>
      <rPr>
        <b/>
        <sz val="9"/>
        <color rgb="FF000000"/>
        <rFont val="Century Schoolbook"/>
        <family val="1"/>
      </rPr>
      <t>1.-</t>
    </r>
    <r>
      <rPr>
        <sz val="10"/>
        <color rgb="FF000000"/>
        <rFont val="Arial Narrow"/>
        <family val="2"/>
      </rPr>
      <t xml:space="preserve"> Elaborar distributivos académicos y horarios.
</t>
    </r>
    <r>
      <rPr>
        <b/>
        <sz val="9"/>
        <color rgb="FF000000"/>
        <rFont val="Century Schoolbook"/>
        <family val="1"/>
      </rPr>
      <t>2.-</t>
    </r>
    <r>
      <rPr>
        <sz val="10"/>
        <color rgb="FF000000"/>
        <rFont val="Arial Narrow"/>
        <family val="2"/>
      </rPr>
      <t xml:space="preserve"> Ejecutar proceso de elaboración, revisión y seguimiento al silabo.
</t>
    </r>
    <r>
      <rPr>
        <b/>
        <sz val="9"/>
        <color rgb="FF000000"/>
        <rFont val="Century Schoolbook"/>
        <family val="1"/>
      </rPr>
      <t>3.-</t>
    </r>
    <r>
      <rPr>
        <sz val="10"/>
        <color rgb="FF000000"/>
        <rFont val="Arial Narrow"/>
        <family val="2"/>
      </rPr>
      <t xml:space="preserve"> Ejecutar proceso de evaluación integral del desempeño docente.</t>
    </r>
  </si>
  <si>
    <r>
      <rPr>
        <b/>
        <sz val="9"/>
        <color rgb="FF000000"/>
        <rFont val="Century Schoolbook"/>
        <family val="1"/>
      </rPr>
      <t>1.-</t>
    </r>
    <r>
      <rPr>
        <sz val="10"/>
        <color rgb="FF000000"/>
        <rFont val="Arial Narrow"/>
        <family val="2"/>
      </rPr>
      <t xml:space="preserve"> Reporte del estado actual de los procesos académicos ejecutados.</t>
    </r>
  </si>
  <si>
    <t>* Lic. Lenin Romero Espinoza,
  Coordinador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</si>
  <si>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</si>
  <si>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t>Esferografico azul punta fina</t>
  </si>
  <si>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</si>
  <si>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</si>
  <si>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t>Planificación académica, ejecutada.</t>
  </si>
  <si>
    <t>Nº de planificaciones académicas ejecutadas según el Modelo Genérico de Evaluación del Entorno de Aprendizaje de Carreras.</t>
  </si>
  <si>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indicadores.
</t>
    </r>
    <r>
      <rPr>
        <b/>
        <sz val="9"/>
        <color rgb="FF000000"/>
        <rFont val="Century Schoolbook"/>
        <family val="1"/>
      </rPr>
      <t>3.-</t>
    </r>
    <r>
      <rPr>
        <sz val="10"/>
        <color rgb="FF000000"/>
        <rFont val="Arial Narrow"/>
        <family val="2"/>
      </rPr>
      <t xml:space="preserve"> Revisar cumplimiento de indicadores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</si>
  <si>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</si>
  <si>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Lic. Lenin Romero Espinoza,
  Coordinador de Carrera
* Docentes con carga horaria en GEAC</t>
  </si>
  <si>
    <r>
      <rPr>
        <sz val="10"/>
        <color rgb="FF000000"/>
        <rFont val="Arial Narrow"/>
        <family val="2"/>
      </rPr>
      <t xml:space="preserve">Las planificaciones académicas se refieren a:
</t>
    </r>
    <r>
      <rPr>
        <b/>
        <sz val="9"/>
        <color rgb="FF000000"/>
        <rFont val="Century Schoolbook"/>
        <family val="1"/>
      </rPr>
      <t>1.-</t>
    </r>
    <r>
      <rPr>
        <sz val="10"/>
        <color rgb="FF000000"/>
        <rFont val="Arial Narrow"/>
        <family val="2"/>
      </rPr>
      <t xml:space="preserve"> Informes de avances de indicadores desde Direc. Aseguramiento Calidad.
</t>
    </r>
    <r>
      <rPr>
        <b/>
        <sz val="9"/>
        <color rgb="FF000000"/>
        <rFont val="Century Schoolbook"/>
        <family val="1"/>
      </rPr>
      <t>2.-</t>
    </r>
    <r>
      <rPr>
        <sz val="10"/>
        <color rgb="FF000000"/>
        <rFont val="Arial Narrow"/>
        <family val="2"/>
      </rPr>
      <t xml:space="preserve"> Ingreso de información a plataforma.</t>
    </r>
  </si>
  <si>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</si>
  <si>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t>Proceso referente a los planes de pasantías y prácticas pre-profesionales de las y los estudiantes de las carreras de pregrado ejecutados.</t>
  </si>
  <si>
    <t>Nº de planes de pasantías y prácticas pre-profesionales de la carrera ejecutados.</t>
  </si>
  <si>
    <r>
      <rPr>
        <b/>
        <sz val="9"/>
        <color rgb="FF000000"/>
        <rFont val="Century Schoolbook"/>
        <family val="1"/>
      </rPr>
      <t>1.-</t>
    </r>
    <r>
      <rPr>
        <sz val="10"/>
        <color rgb="FF000000"/>
        <rFont val="Arial Narrow"/>
        <family val="2"/>
      </rPr>
      <t xml:space="preserve"> Ejecutar el proceso de las prácticas de vinculación y pasantías preprofesionales con los colectivos académicos, en coordinación con el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</si>
  <si>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t>
    </r>
  </si>
  <si>
    <t>* Lic. Lenin Romero Espinoza,
  Coordinador de Carrera
* Ing. Jorge Valarezo Castro,
  Coordinador Académico
* Docentes de Carrera</t>
  </si>
  <si>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</si>
  <si>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</si>
  <si>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</si>
  <si>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de la Carrera.
</t>
    </r>
    <r>
      <rPr>
        <b/>
        <sz val="9"/>
        <color rgb="FF000000"/>
        <rFont val="Century Schoolbook"/>
        <family val="1"/>
      </rPr>
      <t>3.-</t>
    </r>
    <r>
      <rPr>
        <sz val="10"/>
        <color rgb="FF000000"/>
        <rFont val="Arial Narrow"/>
        <family val="2"/>
      </rPr>
      <t xml:space="preserve"> Remitir al Decanato los planes operativos anuales y sus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</si>
  <si>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al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</si>
  <si>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Lic. Lenin Romero Espinoza,
  Coordinador de Carrera</t>
  </si>
  <si>
    <r>
      <rPr>
        <b/>
        <sz val="9"/>
        <color rgb="FF000000"/>
        <rFont val="Century Schoolbook"/>
        <family val="1"/>
      </rPr>
      <t>1.</t>
    </r>
    <r>
      <rPr>
        <sz val="10"/>
        <color rgb="FF000000"/>
        <rFont val="Arial Narrow"/>
        <family val="2"/>
      </rPr>
      <t xml:space="preserve"> </t>
    </r>
    <r>
      <rPr>
        <sz val="10"/>
        <color rgb="FF000000"/>
        <rFont val="Century Schoolbook"/>
        <family val="1"/>
      </rPr>
      <t>2</t>
    </r>
    <r>
      <rPr>
        <sz val="10"/>
        <color rgb="FF000000"/>
        <rFont val="Arial Narrow"/>
        <family val="2"/>
      </rPr>
      <t xml:space="preserve"> POA (junio-noviembre</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t>
    </r>
    <r>
      <rPr>
        <sz val="10"/>
        <color rgb="FF000000"/>
        <rFont val="Century Schoolbook"/>
        <family val="1"/>
      </rPr>
      <t>2</t>
    </r>
    <r>
      <rPr>
        <sz val="10"/>
        <color rgb="FF000000"/>
        <rFont val="Arial Narrow"/>
        <family val="2"/>
      </rPr>
      <t xml:space="preserve"> evaluaciones</t>
    </r>
  </si>
  <si>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</si>
  <si>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la Carrera.</t>
    </r>
  </si>
  <si>
    <r>
      <rPr>
        <b/>
        <sz val="9"/>
        <color rgb="FF000000"/>
        <rFont val="Century Schoolbook"/>
        <family val="1"/>
      </rPr>
      <t>1.-</t>
    </r>
    <r>
      <rPr>
        <sz val="10"/>
        <color rgb="FF000000"/>
        <rFont val="Arial Narrow"/>
        <family val="2"/>
      </rPr>
      <t xml:space="preserve"> Inventario Documental Digital.</t>
    </r>
  </si>
  <si>
    <t>TOTAL PRESUPUESTO ESTIMATIVO DE ARTES PLÁSTICAS 2022:</t>
  </si>
  <si>
    <t>COMUNICACIÓN</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</si>
  <si>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</si>
  <si>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Elaborar distributivos académicos y horarios.
</t>
    </r>
    <r>
      <rPr>
        <b/>
        <sz val="9"/>
        <color rgb="FF000000"/>
        <rFont val="Century Schoolbook"/>
        <family val="1"/>
      </rPr>
      <t>2.-</t>
    </r>
    <r>
      <rPr>
        <sz val="10"/>
        <color rgb="FF000000"/>
        <rFont val="Arial Narrow"/>
        <family val="2"/>
      </rPr>
      <t xml:space="preserve"> Ejecutar proceso de elaboración, revisión y seguimiento al silabo.
</t>
    </r>
    <r>
      <rPr>
        <b/>
        <sz val="9"/>
        <color rgb="FF000000"/>
        <rFont val="Century Schoolbook"/>
        <family val="1"/>
      </rPr>
      <t>3.-</t>
    </r>
    <r>
      <rPr>
        <sz val="10"/>
        <color rgb="FF000000"/>
        <rFont val="Arial Narrow"/>
        <family val="2"/>
      </rPr>
      <t xml:space="preserve"> Ejecutar proceso de evaluación integral del desempeño docente.</t>
    </r>
  </si>
  <si>
    <r>
      <rPr>
        <b/>
        <sz val="9"/>
        <color rgb="FF000000"/>
        <rFont val="Century Schoolbook"/>
        <family val="1"/>
      </rPr>
      <t>1.-</t>
    </r>
    <r>
      <rPr>
        <sz val="10"/>
        <color rgb="FF000000"/>
        <rFont val="Arial Narrow"/>
        <family val="2"/>
      </rPr>
      <t xml:space="preserve"> Reporte del estado actual de los procesos académicos ejecutados.</t>
    </r>
  </si>
  <si>
    <t>* Lcdo. José Luis López Aguilar,
  Coordinador de Carrera
* Docentes Equipo Académico</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</si>
  <si>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</si>
  <si>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</si>
  <si>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</si>
  <si>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</si>
  <si>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información.
</t>
    </r>
    <r>
      <rPr>
        <b/>
        <sz val="9"/>
        <color rgb="FF000000"/>
        <rFont val="Century Schoolbook"/>
        <family val="1"/>
      </rPr>
      <t>3.-</t>
    </r>
    <r>
      <rPr>
        <sz val="10"/>
        <color rgb="FF000000"/>
        <rFont val="Arial Narrow"/>
        <family val="2"/>
      </rPr>
      <t xml:space="preserve"> Revisar portafolio docente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</si>
  <si>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</si>
  <si>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Lcdo. José Luis López Aguilar,
  Coordinador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</si>
  <si>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</si>
  <si>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</si>
  <si>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t>
    </r>
  </si>
  <si>
    <t>* Lcdo. José Luis López Aguilar,
  Coordinador de Carrera
* Docentes responsables de prácticas y servicio comunitario</t>
  </si>
  <si>
    <t>009 731404 0701 202</t>
  </si>
  <si>
    <t>Maquinarias y Equipos</t>
  </si>
  <si>
    <t>82 009</t>
  </si>
  <si>
    <t>GASTO DE INVERSIÓN</t>
  </si>
  <si>
    <t>Adquisición de Lentes Digitales 14-42mm
f/3.5-5.6 EZ y Lente 18-55 f/3.5 - f/5.6 sin estabilizador.</t>
  </si>
  <si>
    <t>530402 0701 001</t>
  </si>
  <si>
    <t>Edificios, Locales, Residencias y Cableado Estructurado (Instalación, Mantenimiento y Reparación)</t>
  </si>
  <si>
    <t>Mantenimiento, adecuación y reparación de espacios físicos para prácticas formativas.</t>
  </si>
  <si>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</si>
  <si>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de la Carrera.
</t>
    </r>
    <r>
      <rPr>
        <b/>
        <sz val="9"/>
        <color rgb="FF000000"/>
        <rFont val="Century Schoolbook"/>
        <family val="1"/>
      </rPr>
      <t>3.-</t>
    </r>
    <r>
      <rPr>
        <sz val="10"/>
        <color rgb="FF000000"/>
        <rFont val="Arial Narrow"/>
        <family val="2"/>
      </rPr>
      <t xml:space="preserve"> Remitir al Decanato los planes operativos anuales y sus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</si>
  <si>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al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</si>
  <si>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Lcdo. José Luis López Aguilar,
  Coordinador de Carrera</t>
  </si>
  <si>
    <r>
      <rPr>
        <b/>
        <sz val="9"/>
        <color rgb="FF000000"/>
        <rFont val="Century Schoolbook"/>
        <family val="1"/>
      </rPr>
      <t>5.-</t>
    </r>
    <r>
      <rPr>
        <sz val="10"/>
        <color rgb="FF000000"/>
        <rFont val="Arial Narrow"/>
        <family val="2"/>
      </rPr>
      <t xml:space="preserve"> Organizar el Archivo de Gestión.</t>
    </r>
  </si>
  <si>
    <r>
      <rPr>
        <sz val="10"/>
        <color rgb="FF000000"/>
        <rFont val="Arial Narrow"/>
        <family val="2"/>
      </rPr>
      <t xml:space="preserve">N° de carpetas registradas en el inventario documental digital correspondiente al año </t>
    </r>
    <r>
      <rPr>
        <sz val="10"/>
        <color rgb="FF000000"/>
        <rFont val="Century Schoolbook"/>
        <family val="1"/>
      </rPr>
      <t>2022.</t>
    </r>
  </si>
  <si>
    <r>
      <rPr>
        <b/>
        <sz val="9"/>
        <color rgb="FF000000"/>
        <rFont val="Century Schoolbook"/>
        <family val="1"/>
      </rPr>
      <t>1.-</t>
    </r>
    <r>
      <rPr>
        <sz val="10"/>
        <color rgb="FF000000"/>
        <rFont val="Arial Narrow"/>
        <family val="2"/>
      </rPr>
      <t xml:space="preserve"> Realizar el inventario documental de carpetas del archivo que gestiona en la Coordinación de la Carrera.</t>
    </r>
  </si>
  <si>
    <r>
      <rPr>
        <b/>
        <sz val="9"/>
        <color rgb="FF000000"/>
        <rFont val="Century Schoolbook"/>
        <family val="1"/>
      </rPr>
      <t xml:space="preserve">1.- </t>
    </r>
    <r>
      <rPr>
        <sz val="10"/>
        <color rgb="FF000000"/>
        <rFont val="Arial Narrow"/>
        <family val="2"/>
      </rPr>
      <t>Inventario Documental Digital.</t>
    </r>
  </si>
  <si>
    <t>TOTAL PRESUPUESTO ESTIMATIVO DE COMUNICACIÓN 2022:</t>
  </si>
  <si>
    <t>DERECHO</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</si>
  <si>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</si>
  <si>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Elaborar distributivos académicos y horarios.
</t>
    </r>
    <r>
      <rPr>
        <b/>
        <sz val="9"/>
        <color rgb="FF000000"/>
        <rFont val="Century Schoolbook"/>
        <family val="1"/>
      </rPr>
      <t>2.-</t>
    </r>
    <r>
      <rPr>
        <sz val="10"/>
        <color rgb="FF000000"/>
        <rFont val="Arial Narrow"/>
        <family val="2"/>
      </rPr>
      <t xml:space="preserve"> Ejecutar proceso de elaboración, revisión y seguimiento al silabo.
</t>
    </r>
    <r>
      <rPr>
        <b/>
        <sz val="9"/>
        <color rgb="FF000000"/>
        <rFont val="Century Schoolbook"/>
        <family val="1"/>
      </rPr>
      <t>3.-</t>
    </r>
    <r>
      <rPr>
        <sz val="10"/>
        <color rgb="FF000000"/>
        <rFont val="Arial Narrow"/>
        <family val="2"/>
      </rPr>
      <t xml:space="preserve"> Ejecutar proceso de evaluación integral del desempeño docente.</t>
    </r>
  </si>
  <si>
    <r>
      <rPr>
        <b/>
        <sz val="9"/>
        <color rgb="FF000000"/>
        <rFont val="Century Schoolbook"/>
        <family val="1"/>
      </rPr>
      <t>1.-</t>
    </r>
    <r>
      <rPr>
        <sz val="10"/>
        <color rgb="FF000000"/>
        <rFont val="Arial Narrow"/>
        <family val="2"/>
      </rPr>
      <t xml:space="preserve"> Reporte del estado actual de los procesos académicos ejecutados.</t>
    </r>
  </si>
  <si>
    <t>* Abg. Aníbal Campoverde Nivicela,
  Coordinador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</si>
  <si>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</si>
  <si>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</si>
  <si>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</si>
  <si>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</si>
  <si>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t>
    </r>
    <r>
      <rPr>
        <b/>
        <sz val="9"/>
        <color rgb="FF000000"/>
        <rFont val="Century Schoolbook"/>
        <family val="1"/>
      </rPr>
      <t>3.-</t>
    </r>
    <r>
      <rPr>
        <sz val="10"/>
        <color rgb="FF000000"/>
        <rFont val="Arial Narrow"/>
        <family val="2"/>
      </rPr>
      <t xml:space="preserve"> Revisar portafolio docente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</si>
  <si>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</si>
  <si>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Abg. Aníbal Campoverde Nivicela,
  Coordinador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</si>
  <si>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</si>
  <si>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</si>
  <si>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t>
    </r>
  </si>
  <si>
    <t>* Abg. Aníbal Campoverde Nivicela,
  Coordinador de Carrera
* Ing. Jorge Valarezo Castro,
  Coordinador Académico
* Docentes de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</si>
  <si>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</si>
  <si>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</si>
  <si>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</si>
  <si>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</si>
  <si>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Abg. Aníbal Campoverde Nivicela,
  Coordinador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</si>
  <si>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</si>
  <si>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gestiona en la Coordinación de la Carrera.</t>
    </r>
  </si>
  <si>
    <r>
      <rPr>
        <b/>
        <sz val="9"/>
        <color rgb="FF000000"/>
        <rFont val="Century Schoolbook"/>
        <family val="1"/>
      </rPr>
      <t>1.-</t>
    </r>
    <r>
      <rPr>
        <sz val="10"/>
        <color rgb="FF000000"/>
        <rFont val="Arial Narrow"/>
        <family val="2"/>
      </rPr>
      <t xml:space="preserve"> Inventario Documental Digital.</t>
    </r>
  </si>
  <si>
    <t>TOTAL PRESUPUESTO ESTIMATIVO DE DERECHO 2022:</t>
  </si>
  <si>
    <t>EDUCACIÓN BÁSICA</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</si>
  <si>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</si>
  <si>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</si>
  <si>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</si>
  <si>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Lic. Nasly Tinoco Cuenca,
  Coordinadora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</si>
  <si>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</si>
  <si>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</si>
  <si>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</si>
  <si>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</si>
  <si>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indicadores.
</t>
    </r>
    <r>
      <rPr>
        <b/>
        <sz val="9"/>
        <color rgb="FF000000"/>
        <rFont val="Century Schoolbook"/>
        <family val="1"/>
      </rPr>
      <t>3.-</t>
    </r>
    <r>
      <rPr>
        <sz val="10"/>
        <color rgb="FF000000"/>
        <rFont val="Arial Narrow"/>
        <family val="2"/>
      </rPr>
      <t xml:space="preserve"> Revisar cumplimiento de indicadores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</si>
  <si>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</si>
  <si>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Lic. Nasly Tinoco Cuenca,
  Coordinadora de Carrera
* Docentes con carga horaria en GEAC</t>
  </si>
  <si>
    <r>
      <rPr>
        <sz val="10"/>
        <color rgb="FF000000"/>
        <rFont val="Arial Narrow"/>
        <family val="2"/>
      </rPr>
      <t xml:space="preserve">Las planificaciones académicas se refieren a:
</t>
    </r>
    <r>
      <rPr>
        <b/>
        <sz val="9"/>
        <color rgb="FF000000"/>
        <rFont val="Century Schoolbook"/>
        <family val="1"/>
      </rPr>
      <t>1.-</t>
    </r>
    <r>
      <rPr>
        <sz val="10"/>
        <color rgb="FF000000"/>
        <rFont val="Arial Narrow"/>
        <family val="2"/>
      </rPr>
      <t xml:space="preserve"> Informes de avances de indicadores.
</t>
    </r>
    <r>
      <rPr>
        <b/>
        <sz val="9"/>
        <color rgb="FF000000"/>
        <rFont val="Century Schoolbook"/>
        <family val="1"/>
      </rPr>
      <t>2.-</t>
    </r>
    <r>
      <rPr>
        <sz val="10"/>
        <color rgb="FF000000"/>
        <rFont val="Arial Narrow"/>
        <family val="2"/>
      </rPr>
      <t xml:space="preserve"> Ingreso de información a plataforma.</t>
    </r>
  </si>
  <si>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</si>
  <si>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</si>
  <si>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t>
    </r>
  </si>
  <si>
    <t>* Lic. Nasly Tinoco Cuenca,
  Coordinadora de Carrera
* Ing. Jorge Valarezo Castro,
  Coordinador Académico
* Docentes de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</si>
  <si>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</si>
  <si>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</si>
  <si>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</si>
  <si>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 xml:space="preserve">2.- </t>
    </r>
    <r>
      <rPr>
        <sz val="10"/>
        <color rgb="FF000000"/>
        <rFont val="Arial Narrow"/>
        <family val="2"/>
      </rPr>
      <t xml:space="preserve">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</si>
  <si>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Lic. Nasly Tinoco Cuenca,
  Coordinadora de Carrera</t>
  </si>
  <si>
    <r>
      <rPr>
        <b/>
        <sz val="9"/>
        <color rgb="FF000000"/>
        <rFont val="Century Schoolbook"/>
        <family val="1"/>
      </rPr>
      <t>1.-</t>
    </r>
    <r>
      <rPr>
        <sz val="10"/>
        <color rgb="FF000000"/>
        <rFont val="Arial Narrow"/>
        <family val="2"/>
      </rPr>
      <t xml:space="preserve"> </t>
    </r>
    <r>
      <rPr>
        <sz val="10"/>
        <color rgb="FF000000"/>
        <rFont val="Century Schoolbook"/>
        <family val="1"/>
      </rPr>
      <t>2</t>
    </r>
    <r>
      <rPr>
        <sz val="10"/>
        <color rgb="FF000000"/>
        <rFont val="Arial Narrow"/>
        <family val="2"/>
      </rPr>
      <t xml:space="preserve"> P.O.A.
</t>
    </r>
    <r>
      <rPr>
        <b/>
        <sz val="9"/>
        <color rgb="FF000000"/>
        <rFont val="Century Schoolbook"/>
        <family val="1"/>
      </rPr>
      <t>2.-</t>
    </r>
    <r>
      <rPr>
        <sz val="10"/>
        <color rgb="FF000000"/>
        <rFont val="Arial Narrow"/>
        <family val="2"/>
      </rPr>
      <t xml:space="preserve"> </t>
    </r>
    <r>
      <rPr>
        <sz val="10"/>
        <color rgb="FF000000"/>
        <rFont val="Century Schoolbook"/>
        <family val="1"/>
      </rPr>
      <t>2</t>
    </r>
    <r>
      <rPr>
        <sz val="10"/>
        <color rgb="FF000000"/>
        <rFont val="Arial Narrow"/>
        <family val="2"/>
      </rPr>
      <t xml:space="preserve"> Evaluaciones</t>
    </r>
  </si>
  <si>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</si>
  <si>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la Carrera.</t>
    </r>
  </si>
  <si>
    <r>
      <rPr>
        <b/>
        <sz val="9"/>
        <color rgb="FF000000"/>
        <rFont val="Century Schoolbook"/>
        <family val="1"/>
      </rPr>
      <t>1.-</t>
    </r>
    <r>
      <rPr>
        <sz val="10"/>
        <color rgb="FF000000"/>
        <rFont val="Arial Narrow"/>
        <family val="2"/>
      </rPr>
      <t xml:space="preserve"> Inventario Documental Digital.</t>
    </r>
  </si>
  <si>
    <r>
      <rPr>
        <sz val="10"/>
        <color rgb="FF000000"/>
        <rFont val="Arial Narrow"/>
        <family val="2"/>
      </rPr>
      <t xml:space="preserve">Archivo digital del </t>
    </r>
    <r>
      <rPr>
        <sz val="10"/>
        <color rgb="FF000000"/>
        <rFont val="Century Schoolbook"/>
        <family val="1"/>
      </rPr>
      <t>2021.</t>
    </r>
  </si>
  <si>
    <t>TOTAL PRESUPUESTO ESTIMATIVO DE EDUCACIÓN BÁSICA 2022:</t>
  </si>
  <si>
    <t>EDUCACIÓN INICIAL</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</si>
  <si>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</si>
  <si>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</si>
  <si>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</si>
  <si>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Dra. Consuelo Reyes Cedeño,
  Coordinadora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</si>
  <si>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</si>
  <si>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</si>
  <si>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</si>
  <si>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</si>
  <si>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indicadores.
</t>
    </r>
    <r>
      <rPr>
        <b/>
        <sz val="9"/>
        <color rgb="FF000000"/>
        <rFont val="Century Schoolbook"/>
        <family val="1"/>
      </rPr>
      <t>3.-</t>
    </r>
    <r>
      <rPr>
        <sz val="10"/>
        <color rgb="FF000000"/>
        <rFont val="Arial Narrow"/>
        <family val="2"/>
      </rPr>
      <t xml:space="preserve"> Revisar cumplimiento de indicadores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</si>
  <si>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</si>
  <si>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Dra. Consuelo Reyes Cedeño,
  Coordinadora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</si>
  <si>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</si>
  <si>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</si>
  <si>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t>
    </r>
  </si>
  <si>
    <t>* Dra. Consuelo Reyes Cedeño,
  Coordinadora de Carrera
* Ing. Jorge Valarezo Castro,
  Coordinador Académico
* Docentes de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</si>
  <si>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</si>
  <si>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</si>
  <si>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de la Carrera.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</si>
  <si>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</si>
  <si>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Dra. Consuelo Reyes Cedeño,
  Coordinadora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</si>
  <si>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</si>
  <si>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carrera.</t>
    </r>
  </si>
  <si>
    <r>
      <rPr>
        <b/>
        <sz val="9"/>
        <color rgb="FF000000"/>
        <rFont val="Century Schoolbook"/>
        <family val="1"/>
      </rPr>
      <t>1.-</t>
    </r>
    <r>
      <rPr>
        <sz val="10"/>
        <color rgb="FF000000"/>
        <rFont val="Arial Narrow"/>
        <family val="2"/>
      </rPr>
      <t xml:space="preserve"> Inventario Documental Digital.</t>
    </r>
  </si>
  <si>
    <t>TOTAL PRESUPUESTO ESTIMATIVO DE EDUCACIÓN INICIAL 2022:</t>
  </si>
  <si>
    <t>PEDAGOGÍA DE LA ACTIVIDAD FÍSICA Y DEPORTE</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</si>
  <si>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</si>
  <si>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</si>
  <si>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</si>
  <si>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Lic. Felipe Montero Ordoñez,
  Coordinador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</si>
  <si>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</si>
  <si>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</si>
  <si>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</si>
  <si>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</si>
  <si>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t>
    </r>
    <r>
      <rPr>
        <b/>
        <sz val="9"/>
        <color rgb="FF000000"/>
        <rFont val="Century Schoolbook"/>
        <family val="1"/>
      </rPr>
      <t>3.-</t>
    </r>
    <r>
      <rPr>
        <sz val="10"/>
        <color rgb="FF000000"/>
        <rFont val="Arial Narrow"/>
        <family val="2"/>
      </rPr>
      <t xml:space="preserve"> Revisar cumplimiento del portafolio docente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</si>
  <si>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</si>
  <si>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Lic. Felipe Montero Ordoñez,
  Coordinador de Carrera
* Docentes con carga horaria en GEAC</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</si>
  <si>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</si>
  <si>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</si>
  <si>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</si>
  <si>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t>
    </r>
  </si>
  <si>
    <t>* Lic. Felipe Montero Ordoñez,
  Coordinador de Carrera
* Docentes de la carrera</t>
  </si>
  <si>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</si>
  <si>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</si>
  <si>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</si>
  <si>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Lic. Felipe Montero Ordoñez,
  Coordinador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</si>
  <si>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</si>
  <si>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la Carrera.</t>
    </r>
  </si>
  <si>
    <r>
      <rPr>
        <b/>
        <sz val="9"/>
        <color rgb="FF000000"/>
        <rFont val="Century Schoolbook"/>
        <family val="1"/>
      </rPr>
      <t>1.-</t>
    </r>
    <r>
      <rPr>
        <sz val="10"/>
        <color rgb="FF000000"/>
        <rFont val="Arial Narrow"/>
        <family val="2"/>
      </rPr>
      <t xml:space="preserve"> Inventario Documental.</t>
    </r>
  </si>
  <si>
    <t>531404 0701 001</t>
  </si>
  <si>
    <r>
      <rPr>
        <sz val="10"/>
        <color rgb="FF000000"/>
        <rFont val="Arial Narrow"/>
        <family val="2"/>
      </rPr>
      <t xml:space="preserve">Colchonetas plegable para gimnasio </t>
    </r>
    <r>
      <rPr>
        <sz val="10"/>
        <color rgb="FF000000"/>
        <rFont val="Century Schoolbook"/>
        <family val="1"/>
      </rPr>
      <t>95</t>
    </r>
    <r>
      <rPr>
        <sz val="10"/>
        <color rgb="FF000000"/>
        <rFont val="Arial Narrow"/>
        <family val="2"/>
      </rPr>
      <t xml:space="preserve"> de largo x </t>
    </r>
    <r>
      <rPr>
        <sz val="10"/>
        <color rgb="FF000000"/>
        <rFont val="Century Schoolbook"/>
        <family val="1"/>
      </rPr>
      <t>60</t>
    </r>
    <r>
      <rPr>
        <sz val="10"/>
        <color rgb="FF000000"/>
        <rFont val="Arial Narrow"/>
        <family val="2"/>
      </rPr>
      <t xml:space="preserve"> de ancho y </t>
    </r>
    <r>
      <rPr>
        <sz val="10"/>
        <color rgb="FF000000"/>
        <rFont val="Century Schoolbook"/>
        <family val="1"/>
      </rPr>
      <t>20</t>
    </r>
    <r>
      <rPr>
        <sz val="10"/>
        <color rgb="FF000000"/>
        <rFont val="Arial Narrow"/>
        <family val="2"/>
      </rPr>
      <t xml:space="preserve"> de fondo.</t>
    </r>
  </si>
  <si>
    <t>TOTAL PRESUPUESTO ESTIMATIVO DE PEDAGOGÍA DE LA ACTIVIDAD FÍSICA Y DEPORTE 2022:</t>
  </si>
  <si>
    <t>PEDAGOGÍA DE LAS CIENCIAS EXPERIMENTALES</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</si>
  <si>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</si>
  <si>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</si>
  <si>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</si>
  <si>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Ing. David Arboleda,
  Coordinador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</si>
  <si>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</si>
  <si>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</si>
  <si>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</si>
  <si>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</si>
  <si>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t>
    </r>
    <r>
      <rPr>
        <b/>
        <sz val="9"/>
        <color rgb="FF000000"/>
        <rFont val="Century Schoolbook"/>
        <family val="1"/>
      </rPr>
      <t>3.-</t>
    </r>
    <r>
      <rPr>
        <sz val="10"/>
        <color rgb="FF000000"/>
        <rFont val="Arial Narrow"/>
        <family val="2"/>
      </rPr>
      <t xml:space="preserve"> Revisar cumplimiento del portafolio docente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</si>
  <si>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</si>
  <si>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Ing. David Arboleda,
  Coordinador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</si>
  <si>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</si>
  <si>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</si>
  <si>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 carrera aprobados.</t>
    </r>
  </si>
  <si>
    <t>* Ing. David Arboleda,
  Coordinador de Carrera
* Docentes de la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</si>
  <si>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</si>
  <si>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</si>
  <si>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</si>
  <si>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</si>
  <si>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Ing. David Arboleda,
  Coordinador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</si>
  <si>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</si>
  <si>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la Carrera.</t>
    </r>
  </si>
  <si>
    <r>
      <rPr>
        <b/>
        <sz val="9"/>
        <color rgb="FF000000"/>
        <rFont val="Century Schoolbook"/>
        <family val="1"/>
      </rPr>
      <t>1.-</t>
    </r>
    <r>
      <rPr>
        <sz val="10"/>
        <color rgb="FF000000"/>
        <rFont val="Arial Narrow"/>
        <family val="2"/>
      </rPr>
      <t xml:space="preserve"> Inventario Documental.</t>
    </r>
  </si>
  <si>
    <t xml:space="preserve">530807 0701 002 </t>
  </si>
  <si>
    <t>TOTAL PRESUPUESTO ESTIMATIVO DE PEDAGOGÍA DE LAS CIENCIAS EXPERIMENTALES 2022:</t>
  </si>
  <si>
    <t>PEDAGOGÍA DE LOS IDIOMAS NACIONALES Y EXTRANJEROS</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</si>
  <si>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</si>
  <si>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</si>
  <si>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</si>
  <si>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Lic. Jonh Chamba Zambrano,
  Coordinador de Carrera
* Docentes Equipo Académico
* Comisiones Evaluación</t>
  </si>
  <si>
    <t xml:space="preserve">530804 0701 002 </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</si>
  <si>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</si>
  <si>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</si>
  <si>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</si>
  <si>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</si>
  <si>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t>
    </r>
    <r>
      <rPr>
        <b/>
        <sz val="9"/>
        <color rgb="FF000000"/>
        <rFont val="Century Schoolbook"/>
        <family val="1"/>
      </rPr>
      <t>3.-</t>
    </r>
    <r>
      <rPr>
        <sz val="10"/>
        <color rgb="FF000000"/>
        <rFont val="Arial Narrow"/>
        <family val="2"/>
      </rPr>
      <t xml:space="preserve"> Revisar cumplimiento del portafolio docente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</si>
  <si>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</si>
  <si>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Lic. Jonh Chamba Zambrano,
  Coordinador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</si>
  <si>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</si>
  <si>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</si>
  <si>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las carreras de pregrado aprobados.</t>
    </r>
  </si>
  <si>
    <t>* Lic. Jonh Chamba Zambrano,
  Coordinador de Carrera
* Docentes de la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</si>
  <si>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</si>
  <si>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</si>
  <si>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</si>
  <si>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4.- Evaluación del segundo semestre del POA </t>
    </r>
    <r>
      <rPr>
        <sz val="10"/>
        <color rgb="FF000000"/>
        <rFont val="Century Schoolbook"/>
        <family val="1"/>
      </rPr>
      <t>2022.</t>
    </r>
  </si>
  <si>
    <t>* Lic. John Chamba Zambrano,
  Coordinador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</si>
  <si>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</si>
  <si>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la Carrera.</t>
    </r>
  </si>
  <si>
    <r>
      <rPr>
        <b/>
        <sz val="9"/>
        <color rgb="FF000000"/>
        <rFont val="Century Schoolbook"/>
        <family val="1"/>
      </rPr>
      <t>1.-</t>
    </r>
    <r>
      <rPr>
        <sz val="10"/>
        <color rgb="FF000000"/>
        <rFont val="Arial Narrow"/>
        <family val="2"/>
      </rPr>
      <t xml:space="preserve"> Inventario Documental.</t>
    </r>
  </si>
  <si>
    <t>TOTAL PRESUPUESTO ESTIMATIVO DE PEDAGOGÍA DE LOS IDIOMAS NACIONALES Y EXTRANJEROS 2022:</t>
  </si>
  <si>
    <t>PSICOPEDAGOGÍA</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</si>
  <si>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</si>
  <si>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</si>
  <si>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la supervisión a la ejecución de los procesos académicos supervisados.</t>
    </r>
  </si>
  <si>
    <t>* Lic. Wilson Peñaloza Peñaloza,
  Coordinador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</si>
  <si>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</si>
  <si>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</si>
  <si>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</si>
  <si>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</si>
  <si>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t>
    </r>
    <r>
      <rPr>
        <b/>
        <sz val="9"/>
        <color rgb="FF000000"/>
        <rFont val="Century Schoolbook"/>
        <family val="1"/>
      </rPr>
      <t>3.-</t>
    </r>
    <r>
      <rPr>
        <sz val="10"/>
        <color rgb="FF000000"/>
        <rFont val="Arial Narrow"/>
        <family val="2"/>
      </rPr>
      <t xml:space="preserve"> Revisar cumplimiento del portafolio docente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</si>
  <si>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</si>
  <si>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Lic. Wilson Peñaloza Peñaloza,
  Coordinador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</si>
  <si>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</si>
  <si>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</si>
  <si>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los planes de pasantías y prácticas pre-profesionales de las carreras de pregrado aprobados.</t>
    </r>
  </si>
  <si>
    <t>* Lic. Wilson Peñaloza Peñaloza,
  Coordinador de Carrera
* Ing. Jorge Valarezo Castro,
  Coordinador Académico
* Docentes de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</si>
  <si>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</si>
  <si>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</si>
  <si>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</si>
  <si>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</si>
  <si>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Lic. Wilson Peñaloza Peñaloza,
  Coordinador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</si>
  <si>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</si>
  <si>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carrera.</t>
    </r>
  </si>
  <si>
    <r>
      <rPr>
        <b/>
        <sz val="9"/>
        <color rgb="FF000000"/>
        <rFont val="Century Schoolbook"/>
        <family val="1"/>
      </rPr>
      <t>1.-</t>
    </r>
    <r>
      <rPr>
        <sz val="10"/>
        <color rgb="FF000000"/>
        <rFont val="Arial Narrow"/>
        <family val="2"/>
      </rPr>
      <t xml:space="preserve"> Inventario Documental.</t>
    </r>
  </si>
  <si>
    <t>TOTAL PRESUPUESTO ESTIMATIVO DE PSICOPEDAGOGÍA 2022:</t>
  </si>
  <si>
    <t>PSICOLOGÍA CLÍNICA</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</si>
  <si>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</si>
  <si>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</si>
  <si>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</si>
  <si>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Psic. Marcia Ullauri Carrión,
  Coordinadora de Carrera
* Docentes Equipo Académico</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</si>
  <si>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</si>
  <si>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</si>
  <si>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</si>
  <si>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</si>
  <si>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Revisar cumplimiento de indicadores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</si>
  <si>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</si>
  <si>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Psic. Marcia Ullauri Carrión,
  Coordinadora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</si>
  <si>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</si>
  <si>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</si>
  <si>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prácticas pre-profesionales y vinculación de la carrera.</t>
    </r>
  </si>
  <si>
    <t>* Psic. Marcia Ullauri Carrión,
  Coordinadora de Carrera
* Docentes responsables de prácticas preprofesionales y servicio comunitario</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</si>
  <si>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</si>
  <si>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</si>
  <si>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</si>
  <si>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</si>
  <si>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Psic. Marcia Ullauri Carrión,
  Coordinadora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</si>
  <si>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</si>
  <si>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digital que reposan en el correo institucional de la Coordinación de la Carrera.</t>
    </r>
  </si>
  <si>
    <r>
      <rPr>
        <b/>
        <sz val="9"/>
        <color rgb="FF000000"/>
        <rFont val="Century Schoolbook"/>
        <family val="1"/>
      </rPr>
      <t>1.-</t>
    </r>
    <r>
      <rPr>
        <sz val="10"/>
        <color rgb="FF000000"/>
        <rFont val="Arial Narrow"/>
        <family val="2"/>
      </rPr>
      <t xml:space="preserve"> Inventario Documental Digital.</t>
    </r>
  </si>
  <si>
    <t>TOTAL PRESUPUESTO ESTIMATIVO DE PSICOLOGÍA CLÍNICA 2022:</t>
  </si>
  <si>
    <t>SOCIOLOGÍA</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</si>
  <si>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</si>
  <si>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</si>
  <si>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</si>
  <si>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Soc. Francisco Sánchez Flores,
  Coordinador de Carrera
* Docentes Equipo Académico
* Comisiones Evaluación</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</si>
  <si>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</si>
  <si>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</si>
  <si>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</si>
  <si>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</si>
  <si>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Ingresar al DRIVE indicadores.
</t>
    </r>
    <r>
      <rPr>
        <b/>
        <sz val="9"/>
        <color rgb="FF000000"/>
        <rFont val="Century Schoolbook"/>
        <family val="1"/>
      </rPr>
      <t>3.-</t>
    </r>
    <r>
      <rPr>
        <sz val="10"/>
        <color rgb="FF000000"/>
        <rFont val="Arial Narrow"/>
        <family val="2"/>
      </rPr>
      <t xml:space="preserve"> Revisar cumplimiento de indicadores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</si>
  <si>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</si>
  <si>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Soc. Francisco Sánchez Flores,
  Coordinador de Carrera
* Docentes con carga horaria en GEAC</t>
  </si>
  <si>
    <r>
      <rPr>
        <sz val="10"/>
        <color rgb="FF000000"/>
        <rFont val="Arial Narrow"/>
        <family val="2"/>
      </rPr>
      <t xml:space="preserve">Las planificaciones académicas se refieren a:
</t>
    </r>
    <r>
      <rPr>
        <b/>
        <sz val="9"/>
        <color rgb="FF000000"/>
        <rFont val="Century Schoolbook"/>
        <family val="1"/>
      </rPr>
      <t>1.-</t>
    </r>
    <r>
      <rPr>
        <sz val="10"/>
        <color rgb="FF000000"/>
        <rFont val="Arial Narrow"/>
        <family val="2"/>
      </rPr>
      <t xml:space="preserve"> Informes de avances de indicadores.</t>
    </r>
  </si>
  <si>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</si>
  <si>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profesionales con los colectivos académicos en coordinación con VIMCORI.</t>
    </r>
  </si>
  <si>
    <r>
      <rPr>
        <b/>
        <sz val="9"/>
        <color rgb="FF000000"/>
        <rFont val="Century Schoolbook"/>
        <family val="1"/>
      </rPr>
      <t>1.-</t>
    </r>
    <r>
      <rPr>
        <sz val="10"/>
        <color rgb="FF000000"/>
        <rFont val="Arial Narrow"/>
        <family val="2"/>
      </rPr>
      <t xml:space="preserve"> Reporte de prácticas pre-profesionales y vinculación de la carrera.</t>
    </r>
  </si>
  <si>
    <t>* Soc. Francisco Sánchez Flores,
  Coordinador de Carrera
* Ing. Jorge Valarezo Castro,
  Coordinador Académico
* Docentes de Carrera</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</si>
  <si>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</si>
  <si>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</si>
  <si>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</si>
  <si>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</si>
  <si>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Soc. Francisco Sánchez Flores,
  Coordinador de Carrera</t>
  </si>
  <si>
    <r>
      <rPr>
        <b/>
        <sz val="9"/>
        <color rgb="FF000000"/>
        <rFont val="Century Schoolbook"/>
        <family val="1"/>
      </rPr>
      <t>5.-</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</si>
  <si>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la Carrera.</t>
    </r>
  </si>
  <si>
    <r>
      <rPr>
        <b/>
        <sz val="9"/>
        <color rgb="FF000000"/>
        <rFont val="Century Schoolbook"/>
        <family val="1"/>
      </rPr>
      <t>1.-</t>
    </r>
    <r>
      <rPr>
        <sz val="10"/>
        <color rgb="FF000000"/>
        <rFont val="Arial Narrow"/>
        <family val="2"/>
      </rPr>
      <t xml:space="preserve"> Inventario Documental Digital.</t>
    </r>
  </si>
  <si>
    <t>TOTAL PRESUPUESTO ESTIMATIVO DE SOCIOLOGÍA 2022:</t>
  </si>
  <si>
    <t>TRABAJO SOCIAL</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</si>
  <si>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</si>
  <si>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los procesos académicos en coordinación con el Subdecanato.</t>
    </r>
  </si>
  <si>
    <r>
      <rPr>
        <b/>
        <sz val="9"/>
        <color rgb="FF000000"/>
        <rFont val="Century Schoolbook"/>
        <family val="1"/>
      </rPr>
      <t>1.-</t>
    </r>
    <r>
      <rPr>
        <sz val="10"/>
        <color rgb="FF000000"/>
        <rFont val="Arial Narrow"/>
        <family val="2"/>
      </rPr>
      <t xml:space="preserve"> Reporte del estado actual de los procesos académicos ejecutados.</t>
    </r>
  </si>
  <si>
    <t>* Lcda. Rosa Gómez Calero,
  Coordinadora de Carrera
* Docentes Equipo Académico</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</si>
  <si>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Elaboración de Distributivos Académicos y Horarios.
</t>
    </r>
    <r>
      <rPr>
        <b/>
        <sz val="9"/>
        <color rgb="FF000000"/>
        <rFont val="Century Schoolbook"/>
        <family val="1"/>
      </rPr>
      <t>2.-</t>
    </r>
    <r>
      <rPr>
        <sz val="10"/>
        <color rgb="FF000000"/>
        <rFont val="Arial Narrow"/>
        <family val="2"/>
      </rPr>
      <t xml:space="preserve"> Proceso de elaboración, revisión y seguimiento al sílabo.
</t>
    </r>
    <r>
      <rPr>
        <b/>
        <sz val="9"/>
        <color rgb="FF000000"/>
        <rFont val="Century Schoolbook"/>
        <family val="1"/>
      </rPr>
      <t>3.-</t>
    </r>
    <r>
      <rPr>
        <sz val="10"/>
        <color rgb="FF000000"/>
        <rFont val="Arial Narrow"/>
        <family val="2"/>
      </rPr>
      <t xml:space="preserve"> Proceso de evaluación integral del desempeño docente.</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</si>
  <si>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cms</t>
    </r>
  </si>
  <si>
    <r>
      <rPr>
        <sz val="10"/>
        <color rgb="FF000000"/>
        <rFont val="Arial Narrow"/>
        <family val="2"/>
      </rPr>
      <t xml:space="preserve">Lápiz HB con goma caja de </t>
    </r>
    <r>
      <rPr>
        <sz val="10"/>
        <color rgb="FF000000"/>
        <rFont val="Century Schoolbook"/>
        <family val="1"/>
      </rPr>
      <t>12</t>
    </r>
    <r>
      <rPr>
        <sz val="10"/>
        <color rgb="FF000000"/>
        <rFont val="Arial Narrow"/>
        <family val="2"/>
      </rPr>
      <t xml:space="preserve"> unidades</t>
    </r>
  </si>
  <si>
    <r>
      <rPr>
        <b/>
        <sz val="9"/>
        <color rgb="FF000000"/>
        <rFont val="Century Schoolbook"/>
        <family val="1"/>
      </rPr>
      <t>2.-</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</si>
  <si>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indicadores a docentes con carga horaria en GEAC.
</t>
    </r>
    <r>
      <rPr>
        <b/>
        <sz val="9"/>
        <color rgb="FF000000"/>
        <rFont val="Century Schoolbook"/>
        <family val="1"/>
      </rPr>
      <t>2.-</t>
    </r>
    <r>
      <rPr>
        <sz val="10"/>
        <color rgb="FF000000"/>
        <rFont val="Arial Narrow"/>
        <family val="2"/>
      </rPr>
      <t xml:space="preserve"> Revisar cumplimiento de indicadores por parte de docentes asignados.</t>
    </r>
  </si>
  <si>
    <r>
      <rPr>
        <b/>
        <sz val="9"/>
        <color rgb="FF000000"/>
        <rFont val="Century Schoolbook"/>
        <family val="1"/>
      </rPr>
      <t>1.-</t>
    </r>
    <r>
      <rPr>
        <sz val="10"/>
        <color rgb="FF000000"/>
        <rFont val="Arial Narrow"/>
        <family val="2"/>
      </rPr>
      <t xml:space="preserve"> Reporte de cumplimiento de carga de información del Portafolio Docente en el Drive.</t>
    </r>
  </si>
  <si>
    <t>* Lcda. Rosa Gómez Calero,
  Coordinadora de Carrera
* Docentes con carga horaria en GEAC</t>
  </si>
  <si>
    <r>
      <rPr>
        <b/>
        <sz val="9"/>
        <color rgb="FF000000"/>
        <rFont val="Century Schoolbook"/>
        <family val="1"/>
      </rPr>
      <t>3.-</t>
    </r>
    <r>
      <rPr>
        <sz val="10"/>
        <color rgb="FF000000"/>
        <rFont val="Arial Narrow"/>
        <family val="2"/>
      </rPr>
      <t xml:space="preserve"> Ejecutar el Proceso referente a las pasantías y prácticas pre-profesionales de las y los estudiantes de las carreras de pregrado.</t>
    </r>
  </si>
  <si>
    <r>
      <rPr>
        <b/>
        <sz val="9"/>
        <color rgb="FF000000"/>
        <rFont val="Century Schoolbook"/>
        <family val="1"/>
      </rPr>
      <t>1.-</t>
    </r>
    <r>
      <rPr>
        <sz val="10"/>
        <color rgb="FF000000"/>
        <rFont val="Arial Narrow"/>
        <family val="2"/>
      </rPr>
      <t xml:space="preserve"> Elaborar el Plan de Prácticas Pre-profesionales y servicio comunitario.
</t>
    </r>
    <r>
      <rPr>
        <b/>
        <sz val="9"/>
        <color rgb="FF000000"/>
        <rFont val="Century Schoolbook"/>
        <family val="1"/>
      </rPr>
      <t>2.-</t>
    </r>
    <r>
      <rPr>
        <sz val="10"/>
        <color rgb="FF000000"/>
        <rFont val="Arial Narrow"/>
        <family val="2"/>
      </rPr>
      <t xml:space="preserve"> Ejecutar el proceso de las prácticas de vinculación y pasantías preprofesionales con los colectivos académicos, en coordinación con VIMCORI.</t>
    </r>
  </si>
  <si>
    <r>
      <rPr>
        <b/>
        <sz val="9"/>
        <color rgb="FF000000"/>
        <rFont val="Century Schoolbook"/>
        <family val="1"/>
      </rPr>
      <t>1.-</t>
    </r>
    <r>
      <rPr>
        <sz val="10"/>
        <color rgb="FF000000"/>
        <rFont val="Arial Narrow"/>
        <family val="2"/>
      </rPr>
      <t xml:space="preserve"> Reporte de prácticas pre-profesionales y vinculación de la carrera</t>
    </r>
  </si>
  <si>
    <t>* Lcda. Rosa Gómez Calero,
  Coordinadora de Carrera
* Docentes responsables de prácticas y servicio comunitario</t>
  </si>
  <si>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</si>
  <si>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b/>
        <sz val="9"/>
        <color rgb="FF000000"/>
        <rFont val="Century Schoolbook"/>
        <family val="1"/>
      </rPr>
      <t>4.-</t>
    </r>
    <r>
      <rPr>
        <sz val="10"/>
        <color rgb="FF000000"/>
        <rFont val="Arial Narrow"/>
        <family val="2"/>
      </rPr>
      <t xml:space="preserve"> Presentar la Planificación Operativa Anual y Evaluación de la Planificación Operativa Anual.</t>
    </r>
  </si>
  <si>
    <t>N° de Planificaciones Operativas Anuales y Evaluaciones del POA entregadas oportunidades.</t>
  </si>
  <si>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 xml:space="preserve">2.- </t>
    </r>
    <r>
      <rPr>
        <sz val="10"/>
        <color rgb="FF000000"/>
        <rFont val="Arial Narrow"/>
        <family val="2"/>
      </rPr>
      <t xml:space="preserve">Elaborar las Evaluaciones al POA.
</t>
    </r>
    <r>
      <rPr>
        <b/>
        <sz val="9"/>
        <color rgb="FF000000"/>
        <rFont val="Century Schoolbook"/>
        <family val="1"/>
      </rPr>
      <t>3.-</t>
    </r>
    <r>
      <rPr>
        <sz val="10"/>
        <color rgb="FF000000"/>
        <rFont val="Arial Narrow"/>
        <family val="2"/>
      </rPr>
      <t xml:space="preserve"> Remitir al Decanato los POAS y su Evaluaciones.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</si>
  <si>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</si>
  <si>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Lcda. Rosa Gómez Calero,
  Coordinadora de Carrera</t>
  </si>
  <si>
    <r>
      <rPr>
        <b/>
        <sz val="9"/>
        <color rgb="FF000000"/>
        <rFont val="Century Schoolbook"/>
        <family val="1"/>
      </rPr>
      <t>5.-</t>
    </r>
    <r>
      <rPr>
        <sz val="10"/>
        <color rgb="FF000000"/>
        <rFont val="Arial Narrow"/>
        <family val="2"/>
      </rPr>
      <t xml:space="preserve"> Organizar el Archivo de Gestión.</t>
    </r>
  </si>
  <si>
    <r>
      <rPr>
        <sz val="10"/>
        <color rgb="FF000000"/>
        <rFont val="Arial Narrow"/>
        <family val="2"/>
      </rPr>
      <t xml:space="preserve">N° de carpetas registradas en el inventario documental digital correspondiente al año </t>
    </r>
    <r>
      <rPr>
        <sz val="10"/>
        <color rgb="FF000000"/>
        <rFont val="Century Schoolbook"/>
        <family val="1"/>
      </rPr>
      <t>2022.</t>
    </r>
  </si>
  <si>
    <r>
      <rPr>
        <b/>
        <sz val="9"/>
        <color rgb="FF000000"/>
        <rFont val="Century Schoolbook"/>
        <family val="1"/>
      </rPr>
      <t>1.-</t>
    </r>
    <r>
      <rPr>
        <sz val="10"/>
        <color rgb="FF000000"/>
        <rFont val="Arial Narrow"/>
        <family val="2"/>
      </rPr>
      <t xml:space="preserve"> Realizar el inventario documental digital que reposan en el correo institucional de la Coordinación de la Carrera.</t>
    </r>
  </si>
  <si>
    <r>
      <rPr>
        <b/>
        <sz val="9"/>
        <color rgb="FF000000"/>
        <rFont val="Century Schoolbook"/>
        <family val="1"/>
      </rPr>
      <t>1.-</t>
    </r>
    <r>
      <rPr>
        <sz val="10"/>
        <color rgb="FF000000"/>
        <rFont val="Arial Narrow"/>
        <family val="2"/>
      </rPr>
      <t xml:space="preserve"> Inventario Documental Digital.</t>
    </r>
  </si>
  <si>
    <t>TOTAL PRESUPUESTO ESTIMATIVO DE TRABAJO SOCIAL 2022:</t>
  </si>
  <si>
    <t>TOTAL PRESUPUESTO ESTIMATIVO FCS 2022:</t>
  </si>
  <si>
    <t>Elaborado por:</t>
  </si>
  <si>
    <t>Ing. Patricia Velastegui Balandra - Analista Académico FCS</t>
  </si>
  <si>
    <t>Fecha:</t>
  </si>
  <si>
    <t>Fecha Actualización:</t>
  </si>
  <si>
    <t>RESUMEN PRESUPUESTO ESTIMADO DE LA
FACULTAD DE CIENCIAS SOCIALES 2022</t>
  </si>
  <si>
    <r>
      <rPr>
        <b/>
        <sz val="11"/>
        <color rgb="FFFF0000"/>
        <rFont val="Arial Narrow"/>
        <family val="2"/>
      </rPr>
      <t>NOTA:</t>
    </r>
    <r>
      <rPr>
        <sz val="11"/>
        <color rgb="FF000000"/>
        <rFont val="Arial Narrow"/>
        <family val="2"/>
      </rPr>
      <t xml:space="preserve"> Las columnas que comprende la Programación de Necesidades de Recursos corresponde a la información que usted previamente ha enviado a la Dirección Administrativa para la elaboración del Plan Anual de Compras PAC </t>
    </r>
    <r>
      <rPr>
        <sz val="11"/>
        <color rgb="FF000000"/>
        <rFont val="Century Schoolbook"/>
        <family val="1"/>
      </rPr>
      <t>2022.</t>
    </r>
  </si>
  <si>
    <r>
      <rPr>
        <sz val="11"/>
        <color rgb="FF000000"/>
        <rFont val="Arial Narrow"/>
        <family val="2"/>
      </rPr>
      <t xml:space="preserve">Los valores de la sección de la Programación de Necesidades de Recursos están de acuerdo al PAC Reformado N° </t>
    </r>
    <r>
      <rPr>
        <sz val="11"/>
        <color rgb="FF000000"/>
        <rFont val="Century Schoolbook"/>
        <family val="1"/>
      </rPr>
      <t>2</t>
    </r>
    <r>
      <rPr>
        <sz val="11"/>
        <color rgb="FF000000"/>
        <rFont val="Arial Narrow"/>
        <family val="2"/>
      </rPr>
      <t xml:space="preserve"> aprobado mediante Resolución de Consejo Universitario N° </t>
    </r>
    <r>
      <rPr>
        <sz val="11"/>
        <color rgb="FF000000"/>
        <rFont val="Century Schoolbook"/>
        <family val="1"/>
      </rPr>
      <t>220/2022</t>
    </r>
    <r>
      <rPr>
        <sz val="11"/>
        <color rgb="FF000000"/>
        <rFont val="Arial Narrow"/>
        <family val="2"/>
      </rPr>
      <t xml:space="preserve"> del </t>
    </r>
    <r>
      <rPr>
        <sz val="11"/>
        <color rgb="FF000000"/>
        <rFont val="Century Schoolbook"/>
        <family val="1"/>
      </rPr>
      <t>26</t>
    </r>
    <r>
      <rPr>
        <sz val="11"/>
        <color rgb="FF000000"/>
        <rFont val="Arial Narrow"/>
        <family val="2"/>
      </rPr>
      <t xml:space="preserve"> de mayo de </t>
    </r>
    <r>
      <rPr>
        <sz val="11"/>
        <color rgb="FF000000"/>
        <rFont val="Century Schoolbook"/>
        <family val="1"/>
      </rPr>
      <t>2022.</t>
    </r>
  </si>
  <si>
    <t>PARTIDA</t>
  </si>
  <si>
    <t>CONCEPTO</t>
  </si>
  <si>
    <t>TOTAL</t>
  </si>
  <si>
    <t>TOTAL FCS:                                                    $</t>
  </si>
  <si>
    <t>RESUMEN POR FUENTE DE FINANCIAMIENTO:</t>
  </si>
  <si>
    <r>
      <rPr>
        <sz val="12"/>
        <color rgb="FF000000"/>
        <rFont val="Arial Narrow"/>
        <family val="2"/>
      </rPr>
      <t xml:space="preserve">FUENTE </t>
    </r>
    <r>
      <rPr>
        <sz val="12"/>
        <color rgb="FF000000"/>
        <rFont val="Century Schoolbook"/>
        <family val="1"/>
      </rPr>
      <t>1</t>
    </r>
  </si>
  <si>
    <r>
      <rPr>
        <sz val="12"/>
        <color rgb="FF000000"/>
        <rFont val="Arial Narrow"/>
        <family val="2"/>
      </rPr>
      <t xml:space="preserve">FUENTE </t>
    </r>
    <r>
      <rPr>
        <sz val="12"/>
        <color rgb="FF000000"/>
        <rFont val="Century Schoolbook"/>
        <family val="1"/>
      </rPr>
      <t>2</t>
    </r>
  </si>
  <si>
    <r>
      <rPr>
        <sz val="12"/>
        <color rgb="FF000000"/>
        <rFont val="Arial Narrow"/>
        <family val="2"/>
      </rPr>
      <t xml:space="preserve">FUENTE </t>
    </r>
    <r>
      <rPr>
        <sz val="12"/>
        <color rgb="FF000000"/>
        <rFont val="Century Schoolbook"/>
        <family val="1"/>
      </rPr>
      <t>3</t>
    </r>
  </si>
  <si>
    <r>
      <rPr>
        <sz val="12"/>
        <color rgb="FF000000"/>
        <rFont val="Arial Narrow"/>
        <family val="2"/>
      </rPr>
      <t xml:space="preserve">FUENTE </t>
    </r>
    <r>
      <rPr>
        <sz val="12"/>
        <color rgb="FF000000"/>
        <rFont val="Century Schoolbook"/>
        <family val="1"/>
      </rPr>
      <t>202</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</si>
  <si>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</si>
  <si>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</si>
  <si>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</si>
  <si>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</si>
  <si>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73</t>
    </r>
    <r>
      <rPr>
        <sz val="12"/>
        <color rgb="FF000000"/>
        <rFont val="Arial Narrow"/>
        <family val="2"/>
      </rPr>
      <t xml:space="preserve"> Bienes y Servicios para Inversión</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</si>
  <si>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</si>
  <si>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</si>
  <si>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OBJETIVOS Y METAS NACIONALES DE DESARROLLO</t>
  </si>
  <si>
    <t>OBJETIVO_ESTRATÉGICO_INSTITUCIONAL</t>
  </si>
  <si>
    <t>OBJETIVO_PLAN_NACIONAL_DE_DESARROLLO</t>
  </si>
  <si>
    <t>POLÍTICAS_PÚBLICAS_NACIONALES_METAS_NACIONACIONALES_DE_DESARROLLO</t>
  </si>
  <si>
    <t>OEI_3_INCREMENTAR_LA_PRODUCCIÓN_CIENTÍFICA_Y_TECNOLÓGICA.</t>
  </si>
  <si>
    <t>M.7.4.1. Incrementar los artículos publicados por las universidades y escuelas politécnicas en revistas indexadas de 6.624 a 12.423.</t>
  </si>
  <si>
    <t>OEI_4_INCREMENTAR_LA_VINCULACIÓN_CON_LA_COLECTIVIDAD.</t>
  </si>
  <si>
    <t>P.7.4. Generar redes de conocimiento vinculadas a la educación superior, que promuevan espacios territoriales de innovación adaptados a las necesidades de la sociedad y el sector productivo local.</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</si>
  <si>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</si>
  <si>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</si>
  <si>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</si>
  <si>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</si>
  <si>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</si>
  <si>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</si>
  <si>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</si>
  <si>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</si>
  <si>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</si>
  <si>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</si>
  <si>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</si>
  <si>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</si>
  <si>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01 Administración Central</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</si>
  <si>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</si>
  <si>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</si>
  <si>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</si>
  <si>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</si>
  <si>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</si>
  <si>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</si>
  <si>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</si>
  <si>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</si>
  <si>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</si>
  <si>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</si>
  <si>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</si>
  <si>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</si>
  <si>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</si>
  <si>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</si>
  <si>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</si>
  <si>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</si>
  <si>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</si>
  <si>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</si>
  <si>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</si>
  <si>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</si>
  <si>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84 Gestión de la Vinculación</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</si>
  <si>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</si>
  <si>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</si>
  <si>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</si>
  <si>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</si>
  <si>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</si>
  <si>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rgb="FF000000"/>
        <rFont val="Cambria"/>
        <family val="1"/>
      </rPr>
      <t xml:space="preserve">Fuente: </t>
    </r>
    <r>
      <rPr>
        <i/>
        <sz val="10"/>
        <color rgb="FF000000"/>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</si>
  <si>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</si>
  <si>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</si>
  <si>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</si>
  <si>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</si>
  <si>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_4_Competitividad_de_la_investigación_e_innovación_universitaria.</t>
  </si>
  <si>
    <t>_5_Transferencia_y_producción_del_conocimiento.</t>
  </si>
  <si>
    <t>_7_Internacionalización.</t>
  </si>
  <si>
    <t>PRODUCTO_INSTITUCIONAL</t>
  </si>
  <si>
    <t>PROGRAMAS_PRESUPUESTARIOS</t>
  </si>
  <si>
    <r>
      <rPr>
        <sz val="10"/>
        <color rgb="FF000000"/>
        <rFont val="Calibri"/>
        <family val="2"/>
      </rPr>
      <t>_</t>
    </r>
    <r>
      <rPr>
        <b/>
        <sz val="9"/>
        <color rgb="FF000000"/>
        <rFont val="Century Schoolbook"/>
        <family val="1"/>
      </rPr>
      <t>6_</t>
    </r>
    <r>
      <rPr>
        <sz val="10"/>
        <color rgb="FF000000"/>
        <rFont val="Arial Narrow"/>
        <family val="2"/>
      </rPr>
      <t>Eficiencia_en_la_organización_y_gestión_institucional.</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</si>
  <si>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</si>
  <si>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</si>
  <si>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</si>
  <si>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1.</t>
    </r>
    <r>
      <rPr>
        <b/>
        <sz val="10"/>
        <color rgb="FF000000"/>
        <rFont val="Arial Narrow"/>
        <family val="2"/>
      </rPr>
      <t xml:space="preserve"> </t>
    </r>
    <r>
      <rPr>
        <sz val="10"/>
        <color rgb="FF000000"/>
        <rFont val="Arial Narrow"/>
        <family val="2"/>
      </rPr>
      <t>Afianzar el proceso de rediseño y contextualización curricular.</t>
    </r>
  </si>
  <si>
    <r>
      <rPr>
        <b/>
        <sz val="9"/>
        <color rgb="FF000000"/>
        <rFont val="Century Schoolbook"/>
        <family val="1"/>
      </rPr>
      <t>1.</t>
    </r>
    <r>
      <rPr>
        <b/>
        <sz val="10"/>
        <color rgb="FF000000"/>
        <rFont val="Arial Narrow"/>
        <family val="2"/>
      </rPr>
      <t xml:space="preserve"> </t>
    </r>
    <r>
      <rPr>
        <sz val="10"/>
        <color rgb="FF000000"/>
        <rFont val="Arial Narrow"/>
        <family val="2"/>
      </rPr>
      <t>Potenciar la presencia de la UTMACH en su contexto de influencia, a través de la ejecución de proyectos de vinculación con la sociedad que promuevan el desarrollo productivo de la provincia.</t>
    </r>
  </si>
  <si>
    <r>
      <rPr>
        <b/>
        <sz val="9"/>
        <color rgb="FF000000"/>
        <rFont val="Century Schoolbook"/>
        <family val="1"/>
      </rPr>
      <t>1.</t>
    </r>
    <r>
      <rPr>
        <b/>
        <sz val="10"/>
        <color rgb="FF000000"/>
        <rFont val="Arial Narrow"/>
        <family val="2"/>
      </rPr>
      <t xml:space="preserve"> </t>
    </r>
    <r>
      <rPr>
        <sz val="10"/>
        <color rgb="FF000000"/>
        <rFont val="Arial Narrow"/>
        <family val="2"/>
      </rPr>
      <t>Mantener procesos continuos de capacitación para garantizar la implementación efectiva del modelo educativo.</t>
    </r>
  </si>
  <si>
    <r>
      <rPr>
        <b/>
        <sz val="9"/>
        <color rgb="FF000000"/>
        <rFont val="Century Schoolbook"/>
        <family val="1"/>
      </rPr>
      <t>1.</t>
    </r>
    <r>
      <rPr>
        <b/>
        <sz val="10"/>
        <color rgb="FF000000"/>
        <rFont val="Arial Narrow"/>
        <family val="2"/>
      </rPr>
      <t xml:space="preserve"> </t>
    </r>
    <r>
      <rPr>
        <sz val="10"/>
        <color rgb="FF000000"/>
        <rFont val="Arial Narrow"/>
        <family val="2"/>
      </rPr>
      <t>Desarrollar proyectos de investigación competitivos que respondan a los requerimientos del contexto institucional.</t>
    </r>
  </si>
  <si>
    <r>
      <rPr>
        <b/>
        <sz val="9"/>
        <color rgb="FF000000"/>
        <rFont val="Century Schoolbook"/>
        <family val="1"/>
      </rPr>
      <t>1.</t>
    </r>
    <r>
      <rPr>
        <b/>
        <sz val="10"/>
        <color rgb="FF000000"/>
        <rFont val="Arial Narrow"/>
        <family val="2"/>
      </rPr>
      <t xml:space="preserve"> </t>
    </r>
    <r>
      <rPr>
        <sz val="10"/>
        <color rgb="FF000000"/>
        <rFont val="Arial Narrow"/>
        <family val="2"/>
      </rPr>
      <t>Fortalecer las capacidades de la comunidad para facilitar el emprendimiento.</t>
    </r>
  </si>
  <si>
    <r>
      <rPr>
        <b/>
        <sz val="9"/>
        <color rgb="FF000000"/>
        <rFont val="Century Schoolbook"/>
        <family val="1"/>
      </rPr>
      <t>1.</t>
    </r>
    <r>
      <rPr>
        <b/>
        <sz val="10"/>
        <color rgb="FF000000"/>
        <rFont val="Arial Narrow"/>
        <family val="2"/>
      </rPr>
      <t xml:space="preserve"> </t>
    </r>
    <r>
      <rPr>
        <sz val="10"/>
        <color rgb="FF000000"/>
        <rFont val="Arial Narrow"/>
        <family val="2"/>
      </rPr>
      <t>Fortalecer la plataforma tecnológica para la automatización de procesos, con la finalidad de mejorar la capacidad de respuesta oportuna.</t>
    </r>
  </si>
  <si>
    <r>
      <rPr>
        <b/>
        <sz val="9"/>
        <color rgb="FF000000"/>
        <rFont val="Century Schoolbook"/>
        <family val="1"/>
      </rPr>
      <t>1.</t>
    </r>
    <r>
      <rPr>
        <b/>
        <sz val="10"/>
        <color rgb="FF000000"/>
        <rFont val="Arial Narrow"/>
        <family val="2"/>
      </rPr>
      <t xml:space="preserve"> </t>
    </r>
    <r>
      <rPr>
        <sz val="10"/>
        <color rgb="FF000000"/>
        <rFont val="Arial Narrow"/>
        <family val="2"/>
      </rPr>
      <t>Implementar un sistema de movilidad académica integral que incremente la competitividad y comparatividad de la producción del conocimiento.</t>
    </r>
  </si>
  <si>
    <r>
      <rPr>
        <b/>
        <sz val="9"/>
        <color rgb="FF000000"/>
        <rFont val="Century Schoolbook"/>
        <family val="1"/>
      </rPr>
      <t>1.</t>
    </r>
    <r>
      <rPr>
        <b/>
        <sz val="10"/>
        <color rgb="FF000000"/>
        <rFont val="Arial Narrow"/>
        <family val="2"/>
      </rPr>
      <t xml:space="preserve"> </t>
    </r>
    <r>
      <rPr>
        <sz val="10"/>
        <color rgb="FF000000"/>
        <rFont val="Arial Narrow"/>
        <family val="2"/>
      </rPr>
      <t>Mantener un enfoque en las necesidades educativas de los estudiantes.</t>
    </r>
  </si>
  <si>
    <r>
      <rPr>
        <b/>
        <sz val="9"/>
        <color rgb="FF000000"/>
        <rFont val="Century Schoolbook"/>
        <family val="1"/>
      </rPr>
      <t>_8</t>
    </r>
    <r>
      <rPr>
        <sz val="9"/>
        <color rgb="FF000000"/>
        <rFont val="Century Schoolbook"/>
        <family val="1"/>
      </rPr>
      <t>_</t>
    </r>
    <r>
      <rPr>
        <sz val="10"/>
        <color rgb="FF000000"/>
        <rFont val="Arial Narrow"/>
        <family val="2"/>
      </rPr>
      <t>La_calidad_como_cultura_universitaria.</t>
    </r>
  </si>
  <si>
    <r>
      <rPr>
        <b/>
        <sz val="9"/>
        <color rgb="FF000000"/>
        <rFont val="Century Schoolbook"/>
        <family val="1"/>
      </rPr>
      <t>_2_</t>
    </r>
    <r>
      <rPr>
        <sz val="10"/>
        <color rgb="FF000000"/>
        <rFont val="Arial Narrow"/>
        <family val="2"/>
      </rPr>
      <t>Responsabilidad_social_universitaria.</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</si>
  <si>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</si>
  <si>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_2</t>
    </r>
    <r>
      <rPr>
        <sz val="10"/>
        <color rgb="FF000000"/>
        <rFont val="Arial Narrow"/>
        <family val="2"/>
      </rPr>
      <t>_Responsabilidad_social_universitaria.</t>
    </r>
  </si>
  <si>
    <r>
      <rPr>
        <b/>
        <sz val="9"/>
        <color rgb="FF000000"/>
        <rFont val="Century Schoolbook"/>
        <family val="1"/>
      </rPr>
      <t>2.</t>
    </r>
    <r>
      <rPr>
        <b/>
        <sz val="10"/>
        <color rgb="FF000000"/>
        <rFont val="Arial Narrow"/>
        <family val="2"/>
      </rPr>
      <t xml:space="preserve"> </t>
    </r>
    <r>
      <rPr>
        <sz val="10"/>
        <color rgb="FF000000"/>
        <rFont val="Arial Narrow"/>
        <family val="2"/>
      </rPr>
      <t>Diseñar carreras y programas de postgrado que respondan a los requerimientos del radio de influencia de la UTMACH.</t>
    </r>
  </si>
  <si>
    <r>
      <rPr>
        <b/>
        <sz val="9"/>
        <color rgb="FF000000"/>
        <rFont val="Century Schoolbook"/>
        <family val="1"/>
      </rPr>
      <t>2.</t>
    </r>
    <r>
      <rPr>
        <b/>
        <sz val="10"/>
        <color rgb="FF000000"/>
        <rFont val="Arial Narrow"/>
        <family val="2"/>
      </rPr>
      <t xml:space="preserve"> </t>
    </r>
    <r>
      <rPr>
        <sz val="10"/>
        <color rgb="FF000000"/>
        <rFont val="Arial Narrow"/>
        <family val="2"/>
      </rPr>
      <t>Participar activamente en la resolución de problemas de la región mediante el desarrollo de propuestas científicas, tecnológicas y de vinculación social pertinentes y factibles.</t>
    </r>
  </si>
  <si>
    <r>
      <rPr>
        <b/>
        <sz val="9"/>
        <color rgb="FF000000"/>
        <rFont val="Century Schoolbook"/>
        <family val="1"/>
      </rPr>
      <t>2.</t>
    </r>
    <r>
      <rPr>
        <b/>
        <sz val="10"/>
        <color rgb="FF000000"/>
        <rFont val="Arial Narrow"/>
        <family val="2"/>
      </rPr>
      <t xml:space="preserve"> </t>
    </r>
    <r>
      <rPr>
        <sz val="10"/>
        <color rgb="FF000000"/>
        <rFont val="Arial Narrow"/>
        <family val="2"/>
      </rPr>
      <t>Desarrollar un sistema de acompañamiento para la gestión eficaz del modelo educativo.</t>
    </r>
  </si>
  <si>
    <r>
      <rPr>
        <b/>
        <sz val="9"/>
        <color rgb="FF000000"/>
        <rFont val="Century Schoolbook"/>
        <family val="1"/>
      </rPr>
      <t>2.</t>
    </r>
    <r>
      <rPr>
        <b/>
        <sz val="10"/>
        <color rgb="FF000000"/>
        <rFont val="Arial Narrow"/>
        <family val="2"/>
      </rPr>
      <t xml:space="preserve"> </t>
    </r>
    <r>
      <rPr>
        <sz val="10"/>
        <color rgb="FF000000"/>
        <rFont val="Arial Narrow"/>
        <family val="2"/>
      </rPr>
      <t>Incrementar la producción científica en revista ubicadas en sistemas de indexación de corriente principal.</t>
    </r>
  </si>
  <si>
    <r>
      <rPr>
        <b/>
        <sz val="9"/>
        <color rgb="FF000000"/>
        <rFont val="Century Schoolbook"/>
        <family val="1"/>
      </rPr>
      <t>2.</t>
    </r>
    <r>
      <rPr>
        <b/>
        <sz val="10"/>
        <color rgb="FF000000"/>
        <rFont val="Arial Narrow"/>
        <family val="2"/>
      </rPr>
      <t xml:space="preserve"> </t>
    </r>
    <r>
      <rPr>
        <sz val="10"/>
        <color rgb="FF000000"/>
        <rFont val="Arial Narrow"/>
        <family val="2"/>
      </rPr>
      <t>Establecer alianzas estratégicas con los sectores académicos y productivos (público - privado) para establecer un parque tecnológico que permita la incubación y dinamización de empresas.</t>
    </r>
  </si>
  <si>
    <r>
      <rPr>
        <b/>
        <sz val="9"/>
        <color rgb="FF000000"/>
        <rFont val="Century Schoolbook"/>
        <family val="1"/>
      </rPr>
      <t>2.</t>
    </r>
    <r>
      <rPr>
        <b/>
        <sz val="10"/>
        <color rgb="FF000000"/>
        <rFont val="Arial Narrow"/>
        <family val="2"/>
      </rPr>
      <t xml:space="preserve"> </t>
    </r>
    <r>
      <rPr>
        <sz val="10"/>
        <color rgb="FF000000"/>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</si>
  <si>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rgb="FF000000"/>
        <rFont val="Century Schoolbook"/>
        <family val="1"/>
      </rPr>
      <t>2.</t>
    </r>
    <r>
      <rPr>
        <b/>
        <sz val="10"/>
        <color rgb="FF000000"/>
        <rFont val="Arial Narrow"/>
        <family val="2"/>
      </rPr>
      <t xml:space="preserve"> </t>
    </r>
    <r>
      <rPr>
        <sz val="10"/>
        <color rgb="FF000000"/>
        <rFont val="Arial Narrow"/>
        <family val="2"/>
      </rPr>
      <t>Vincular al personal docente y de investigación a redes académicas y productivas internacionales mediante estancias, pasantías, prácticas académicas, entre otras formas de movilidad.</t>
    </r>
  </si>
  <si>
    <r>
      <rPr>
        <b/>
        <sz val="9"/>
        <color rgb="FF000000"/>
        <rFont val="Century Schoolbook"/>
        <family val="1"/>
      </rPr>
      <t>2.</t>
    </r>
    <r>
      <rPr>
        <b/>
        <sz val="10"/>
        <color rgb="FF000000"/>
        <rFont val="Arial Narrow"/>
        <family val="2"/>
      </rPr>
      <t xml:space="preserve"> </t>
    </r>
    <r>
      <rPr>
        <sz val="10"/>
        <color rgb="FF000000"/>
        <rFont val="Arial Narrow"/>
        <family val="2"/>
      </rPr>
      <t>Fortalecer el liderazgo en todos los niveles de decisión para incrementar el compromiso de la comunidad universitaria en el logro de los objetivos institucionales.</t>
    </r>
  </si>
  <si>
    <r>
      <rPr>
        <b/>
        <sz val="9"/>
        <color rgb="FF000000"/>
        <rFont val="Century Schoolbook"/>
        <family val="1"/>
      </rPr>
      <t>_3</t>
    </r>
    <r>
      <rPr>
        <sz val="9"/>
        <color rgb="FF000000"/>
        <rFont val="Century Schoolbook"/>
        <family val="1"/>
      </rPr>
      <t>_</t>
    </r>
    <r>
      <rPr>
        <sz val="10"/>
        <color rgb="FF000000"/>
        <rFont val="Arial Narrow"/>
        <family val="2"/>
      </rPr>
      <t>Posicionamiento_del_modelo_educativo_integrador_y_desarrollador.</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</si>
  <si>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</si>
  <si>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</si>
  <si>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3.</t>
    </r>
    <r>
      <rPr>
        <b/>
        <sz val="10"/>
        <color rgb="FF000000"/>
        <rFont val="Arial Narrow"/>
        <family val="2"/>
      </rPr>
      <t xml:space="preserve"> </t>
    </r>
    <r>
      <rPr>
        <sz val="10"/>
        <color rgb="FF000000"/>
        <rFont val="Arial Narrow"/>
        <family val="2"/>
      </rPr>
      <t>Generar espacios para la promoción y desarrollo del patrimonio natural y cultural (tangible e intangible) de la Provincia de El Oro.</t>
    </r>
  </si>
  <si>
    <r>
      <rPr>
        <b/>
        <sz val="9"/>
        <color rgb="FF000000"/>
        <rFont val="Century Schoolbook"/>
        <family val="1"/>
      </rPr>
      <t>3.</t>
    </r>
    <r>
      <rPr>
        <b/>
        <sz val="10"/>
        <color rgb="FF000000"/>
        <rFont val="Arial Narrow"/>
        <family val="2"/>
      </rPr>
      <t xml:space="preserve"> </t>
    </r>
    <r>
      <rPr>
        <sz val="10"/>
        <color rgb="FF000000"/>
        <rFont val="Arial Narrow"/>
        <family val="2"/>
      </rPr>
      <t>Fortalecer la bolsa de empleo de la UTMACH mediante el establecimiento de alianzas estratégicas con el sector público - privado.</t>
    </r>
  </si>
  <si>
    <r>
      <rPr>
        <b/>
        <sz val="9"/>
        <color rgb="FF000000"/>
        <rFont val="Century Schoolbook"/>
        <family val="1"/>
      </rPr>
      <t>3.</t>
    </r>
    <r>
      <rPr>
        <b/>
        <sz val="10"/>
        <color rgb="FF000000"/>
        <rFont val="Arial Narrow"/>
        <family val="2"/>
      </rPr>
      <t xml:space="preserve"> </t>
    </r>
    <r>
      <rPr>
        <sz val="10"/>
        <color rgb="FF000000"/>
        <rFont val="Arial Narrow"/>
        <family val="2"/>
      </rPr>
      <t>Fortalecer la interacción de la docencia, investigación y vinculación para el logro de los objetivos operativos del modelo educativo.</t>
    </r>
  </si>
  <si>
    <r>
      <rPr>
        <b/>
        <sz val="9"/>
        <color rgb="FF000000"/>
        <rFont val="Century Schoolbook"/>
        <family val="1"/>
      </rPr>
      <t>3.</t>
    </r>
    <r>
      <rPr>
        <b/>
        <sz val="10"/>
        <color rgb="FF000000"/>
        <rFont val="Arial Narrow"/>
        <family val="2"/>
      </rPr>
      <t xml:space="preserve"> I</t>
    </r>
    <r>
      <rPr>
        <sz val="10"/>
        <color rgb="FF000000"/>
        <rFont val="Arial Narrow"/>
        <family val="2"/>
      </rPr>
      <t>ncrementar la producción de artículos en revistas con indexación transnacional y regional.</t>
    </r>
  </si>
  <si>
    <r>
      <rPr>
        <b/>
        <sz val="9"/>
        <color rgb="FF000000"/>
        <rFont val="Century Schoolbook"/>
        <family val="1"/>
      </rPr>
      <t>3.</t>
    </r>
    <r>
      <rPr>
        <b/>
        <sz val="10"/>
        <color rgb="FF000000"/>
        <rFont val="Arial Narrow"/>
        <family val="2"/>
      </rPr>
      <t xml:space="preserve"> </t>
    </r>
    <r>
      <rPr>
        <sz val="10"/>
        <color rgb="FF000000"/>
        <rFont val="Arial Narrow"/>
        <family val="2"/>
      </rPr>
      <t>Crear una empresa mixta que cuente con un portafolio diversificado de servicios (laboratorios, análisis de datos, estudios técnicos, entre otros) para responder a los requerimientos de los sectores productivos.</t>
    </r>
  </si>
  <si>
    <r>
      <rPr>
        <b/>
        <sz val="9"/>
        <color rgb="FF000000"/>
        <rFont val="Century Schoolbook"/>
        <family val="1"/>
      </rPr>
      <t>3.</t>
    </r>
    <r>
      <rPr>
        <b/>
        <sz val="10"/>
        <color rgb="FF000000"/>
        <rFont val="Arial Narrow"/>
        <family val="2"/>
      </rPr>
      <t xml:space="preserve"> </t>
    </r>
    <r>
      <rPr>
        <sz val="10"/>
        <color rgb="FF000000"/>
        <rFont val="Arial Narrow"/>
        <family val="2"/>
      </rPr>
      <t>Gestionar fondos que permitan la sostenibilidad de recursos humanos calificados.</t>
    </r>
  </si>
  <si>
    <r>
      <rPr>
        <b/>
        <sz val="9"/>
        <color rgb="FF000000"/>
        <rFont val="Century Schoolbook"/>
        <family val="1"/>
      </rPr>
      <t>3</t>
    </r>
    <r>
      <rPr>
        <b/>
        <sz val="10"/>
        <color rgb="FF000000"/>
        <rFont val="Arial Narrow"/>
        <family val="2"/>
      </rPr>
      <t xml:space="preserve">. </t>
    </r>
    <r>
      <rPr>
        <sz val="10"/>
        <color rgb="FF000000"/>
        <rFont val="Arial Narrow"/>
        <family val="2"/>
      </rPr>
      <t>Impulsar las formas de movilidad estudiantil hacia otras IES, instituciones productivas, organismos de estado a nivel internacional.</t>
    </r>
  </si>
  <si>
    <r>
      <rPr>
        <b/>
        <sz val="9"/>
        <color rgb="FF000000"/>
        <rFont val="Century Schoolbook"/>
        <family val="1"/>
      </rPr>
      <t>3.</t>
    </r>
    <r>
      <rPr>
        <b/>
        <sz val="10"/>
        <color rgb="FF000000"/>
        <rFont val="Arial Narrow"/>
        <family val="2"/>
      </rPr>
      <t xml:space="preserve"> </t>
    </r>
    <r>
      <rPr>
        <sz val="10"/>
        <color rgb="FF000000"/>
        <rFont val="Arial Narrow"/>
        <family val="2"/>
      </rPr>
      <t>Promover la participación y el empoderamiento de la comunidad universitaria en la toma de decisiones institucionales.</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</si>
  <si>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</si>
  <si>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_7</t>
    </r>
    <r>
      <rPr>
        <sz val="10"/>
        <color rgb="FF000000"/>
        <rFont val="Arial Narrow"/>
        <family val="2"/>
      </rPr>
      <t>_Internacionalización.</t>
    </r>
  </si>
  <si>
    <r>
      <rPr>
        <b/>
        <sz val="9"/>
        <color rgb="FF000000"/>
        <rFont val="Century Schoolbook"/>
        <family val="1"/>
      </rPr>
      <t>4.</t>
    </r>
    <r>
      <rPr>
        <sz val="10"/>
        <color rgb="FF000000"/>
        <rFont val="Arial Narrow"/>
        <family val="2"/>
      </rPr>
      <t xml:space="preserve"> Ampliar la oferta de programas de educación continua y educación avanzada.</t>
    </r>
  </si>
  <si>
    <r>
      <rPr>
        <b/>
        <sz val="9"/>
        <color rgb="FF000000"/>
        <rFont val="Century Schoolbook"/>
        <family val="1"/>
      </rPr>
      <t>4.</t>
    </r>
    <r>
      <rPr>
        <b/>
        <sz val="10"/>
        <color rgb="FF000000"/>
        <rFont val="Arial Narrow"/>
        <family val="2"/>
      </rPr>
      <t xml:space="preserve"> </t>
    </r>
    <r>
      <rPr>
        <sz val="10"/>
        <color rgb="FF000000"/>
        <rFont val="Arial Narrow"/>
        <family val="2"/>
      </rPr>
      <t>Gestionar ferias de empleo que faciliten el posicionamiento de los graduados de la UTMACH en el mercado laboral.</t>
    </r>
  </si>
  <si>
    <r>
      <rPr>
        <b/>
        <sz val="9"/>
        <color rgb="FF000000"/>
        <rFont val="Century Schoolbook"/>
        <family val="1"/>
      </rPr>
      <t>4.</t>
    </r>
    <r>
      <rPr>
        <b/>
        <sz val="10"/>
        <color rgb="FF000000"/>
        <rFont val="Arial Narrow"/>
        <family val="2"/>
      </rPr>
      <t xml:space="preserve"> </t>
    </r>
    <r>
      <rPr>
        <sz val="10"/>
        <color rgb="FF000000"/>
        <rFont val="Arial Narrow"/>
        <family val="2"/>
      </rPr>
      <t>Impulsar la interdisciplinariedad en la gestión microcurricular.</t>
    </r>
  </si>
  <si>
    <r>
      <rPr>
        <b/>
        <sz val="9"/>
        <color rgb="FF000000"/>
        <rFont val="Century Schoolbook"/>
        <family val="1"/>
      </rPr>
      <t xml:space="preserve">4. </t>
    </r>
    <r>
      <rPr>
        <sz val="10"/>
        <color rgb="FF000000"/>
        <rFont val="Arial Narrow"/>
        <family val="2"/>
      </rPr>
      <t>Aumentar la producción, competitividad y posicionamiento de la editorial universitaria.</t>
    </r>
  </si>
  <si>
    <r>
      <rPr>
        <b/>
        <sz val="9"/>
        <color rgb="FF000000"/>
        <rFont val="Century Schoolbook"/>
        <family val="1"/>
      </rPr>
      <t>4.</t>
    </r>
    <r>
      <rPr>
        <b/>
        <sz val="10"/>
        <color rgb="FF000000"/>
        <rFont val="Arial Narrow"/>
        <family val="2"/>
      </rPr>
      <t xml:space="preserve"> </t>
    </r>
    <r>
      <rPr>
        <sz val="10"/>
        <color rgb="FF000000"/>
        <rFont val="Arial Narrow"/>
        <family val="2"/>
      </rPr>
      <t>Acreditar laboratorios de investigación y servicios con normas técnicas correspondientes a su actividad.</t>
    </r>
  </si>
  <si>
    <r>
      <rPr>
        <b/>
        <sz val="9"/>
        <color rgb="FF000000"/>
        <rFont val="Century Schoolbook"/>
        <family val="1"/>
      </rPr>
      <t xml:space="preserve">4. </t>
    </r>
    <r>
      <rPr>
        <sz val="10"/>
        <color rgb="FF000000"/>
        <rFont val="Arial Narrow"/>
        <family val="2"/>
      </rPr>
      <t>Reestructurar el marco jurídico interno y la estructura orgánica para armonizar la gobernabilidad universitaria con las exigencias del sistema universitario actual.</t>
    </r>
  </si>
  <si>
    <r>
      <rPr>
        <b/>
        <sz val="9"/>
        <color rgb="FF000000"/>
        <rFont val="Century Schoolbook"/>
        <family val="1"/>
      </rPr>
      <t xml:space="preserve">4. </t>
    </r>
    <r>
      <rPr>
        <sz val="10"/>
        <color rgb="FF000000"/>
        <rFont val="Arial Narrow"/>
        <family val="2"/>
      </rPr>
      <t>Promover la acogida de estudiantes, docentes e investigadores externos que deseen realizar estancias en la UTMACH.</t>
    </r>
  </si>
  <si>
    <r>
      <rPr>
        <b/>
        <sz val="9"/>
        <color rgb="FF000000"/>
        <rFont val="Century Schoolbook"/>
        <family val="1"/>
      </rPr>
      <t>4.</t>
    </r>
    <r>
      <rPr>
        <b/>
        <sz val="10"/>
        <color rgb="FF000000"/>
        <rFont val="Arial Narrow"/>
        <family val="2"/>
      </rPr>
      <t xml:space="preserve"> </t>
    </r>
    <r>
      <rPr>
        <sz val="10"/>
        <color rgb="FF000000"/>
        <rFont val="Arial Narrow"/>
        <family val="2"/>
      </rPr>
      <t>Actualizar los procesos organizacionales para garantizar el comportamiento sistémico y el ajuste contextual de la institución.</t>
    </r>
  </si>
  <si>
    <r>
      <rPr>
        <b/>
        <sz val="9"/>
        <color rgb="FF000000"/>
        <rFont val="Century Schoolbook"/>
        <family val="1"/>
      </rPr>
      <t>_7_</t>
    </r>
    <r>
      <rPr>
        <sz val="10"/>
        <color rgb="FF000000"/>
        <rFont val="Arial Narrow"/>
        <family val="2"/>
      </rPr>
      <t>Internacionalización.</t>
    </r>
  </si>
  <si>
    <r>
      <rPr>
        <b/>
        <sz val="9"/>
        <color rgb="FF000000"/>
        <rFont val="Century Schoolbook"/>
        <family val="1"/>
      </rPr>
      <t>5.</t>
    </r>
    <r>
      <rPr>
        <b/>
        <sz val="10"/>
        <color rgb="FF000000"/>
        <rFont val="Arial Narrow"/>
        <family val="2"/>
      </rPr>
      <t xml:space="preserve"> </t>
    </r>
    <r>
      <rPr>
        <sz val="10"/>
        <color rgb="FF000000"/>
        <rFont val="Arial Narrow"/>
        <family val="2"/>
      </rPr>
      <t>Crear consejos consultivos para el fomento, la participación y el control social por parte de la sociedad civil y comunidad universitaria.</t>
    </r>
  </si>
  <si>
    <r>
      <rPr>
        <b/>
        <sz val="9"/>
        <color rgb="FF000000"/>
        <rFont val="Century Schoolbook"/>
        <family val="1"/>
      </rPr>
      <t>5.</t>
    </r>
    <r>
      <rPr>
        <b/>
        <sz val="10"/>
        <color rgb="FF000000"/>
        <rFont val="Arial Narrow"/>
        <family val="2"/>
      </rPr>
      <t xml:space="preserve"> </t>
    </r>
    <r>
      <rPr>
        <sz val="10"/>
        <color rgb="FF000000"/>
        <rFont val="Arial Narrow"/>
        <family val="2"/>
      </rPr>
      <t>Gestionar alianzas universidad - educación media y básica para implementar un programa de desarrollo vocacional en correspondencia con la oferta académica de la UTMACH.</t>
    </r>
  </si>
  <si>
    <r>
      <rPr>
        <b/>
        <sz val="9"/>
        <color rgb="FF000000"/>
        <rFont val="Century Schoolbook"/>
        <family val="1"/>
      </rPr>
      <t>5.</t>
    </r>
    <r>
      <rPr>
        <b/>
        <sz val="10"/>
        <color rgb="FF000000"/>
        <rFont val="Arial Narrow"/>
        <family val="2"/>
      </rPr>
      <t xml:space="preserve"> </t>
    </r>
    <r>
      <rPr>
        <sz val="10"/>
        <color rgb="FF000000"/>
        <rFont val="Arial Narrow"/>
        <family val="2"/>
      </rPr>
      <t>Fortalecer la creación de medios de difusión científica (revistas, proceedings) potencialmente indexables en corriente principal.</t>
    </r>
  </si>
  <si>
    <r>
      <rPr>
        <b/>
        <sz val="9"/>
        <color rgb="FF000000"/>
        <rFont val="Century Schoolbook"/>
        <family val="1"/>
      </rPr>
      <t>5.</t>
    </r>
    <r>
      <rPr>
        <b/>
        <sz val="10"/>
        <color rgb="FF000000"/>
        <rFont val="Arial Narrow"/>
        <family val="2"/>
      </rPr>
      <t xml:space="preserve"> </t>
    </r>
    <r>
      <rPr>
        <sz val="10"/>
        <color rgb="FF000000"/>
        <rFont val="Arial Narrow"/>
        <family val="2"/>
      </rPr>
      <t>Generar unidades de producción de conocimiento vinculadas a las áreas disciplinares de cada unidad académica.</t>
    </r>
  </si>
  <si>
    <r>
      <rPr>
        <b/>
        <sz val="9"/>
        <color rgb="FF000000"/>
        <rFont val="Century Schoolbook"/>
        <family val="1"/>
      </rPr>
      <t>5.</t>
    </r>
    <r>
      <rPr>
        <b/>
        <sz val="10"/>
        <color rgb="FF000000"/>
        <rFont val="Arial Narrow"/>
        <family val="2"/>
      </rPr>
      <t xml:space="preserve"> </t>
    </r>
    <r>
      <rPr>
        <sz val="10"/>
        <color rgb="FF000000"/>
        <rFont val="Arial Narrow"/>
        <family val="2"/>
      </rPr>
      <t>Desarrollar un sistema de incentivos que reconozca la eficiencia individual y colectiva en la gestión administrativa.</t>
    </r>
  </si>
  <si>
    <r>
      <rPr>
        <b/>
        <sz val="9"/>
        <color rgb="FF000000"/>
        <rFont val="Century Schoolbook"/>
        <family val="1"/>
      </rPr>
      <t>5</t>
    </r>
    <r>
      <rPr>
        <b/>
        <sz val="10"/>
        <color rgb="FF000000"/>
        <rFont val="Arial Narrow"/>
        <family val="2"/>
      </rPr>
      <t xml:space="preserve">. </t>
    </r>
    <r>
      <rPr>
        <sz val="10"/>
        <color rgb="FF000000"/>
        <rFont val="Arial Narrow"/>
        <family val="2"/>
      </rPr>
      <t>Certificación académica internacional de las  carreras y programas de postgrado.</t>
    </r>
  </si>
  <si>
    <r>
      <rPr>
        <b/>
        <sz val="9"/>
        <color rgb="FF000000"/>
        <rFont val="Century Schoolbook"/>
        <family val="1"/>
      </rPr>
      <t>5.</t>
    </r>
    <r>
      <rPr>
        <b/>
        <sz val="10"/>
        <color rgb="FF000000"/>
        <rFont val="Arial Narrow"/>
        <family val="2"/>
      </rPr>
      <t xml:space="preserve"> </t>
    </r>
    <r>
      <rPr>
        <sz val="10"/>
        <color rgb="FF000000"/>
        <rFont val="Arial Narrow"/>
        <family val="2"/>
      </rPr>
      <t>Optimizar el desempeño institucional mediante la aplicación del principio de mejora continua.</t>
    </r>
  </si>
  <si>
    <r>
      <rPr>
        <b/>
        <sz val="9"/>
        <color rgb="FF000000"/>
        <rFont val="Century Schoolbook"/>
        <family val="1"/>
      </rPr>
      <t>6.</t>
    </r>
    <r>
      <rPr>
        <b/>
        <sz val="10"/>
        <color rgb="FF000000"/>
        <rFont val="Arial Narrow"/>
        <family val="2"/>
      </rPr>
      <t xml:space="preserve"> </t>
    </r>
    <r>
      <rPr>
        <sz val="10"/>
        <color rgb="FF000000"/>
        <rFont val="Arial Narrow"/>
        <family val="2"/>
      </rPr>
      <t>Revalorizar la participación docente en proyectos de vinculación con fines de acceso a mejoras escalafonarias y/o de méritos para evaluación docente.</t>
    </r>
  </si>
  <si>
    <r>
      <rPr>
        <b/>
        <sz val="9"/>
        <color rgb="FF000000"/>
        <rFont val="Century Schoolbook"/>
        <family val="1"/>
      </rPr>
      <t>6.</t>
    </r>
    <r>
      <rPr>
        <b/>
        <sz val="10"/>
        <color rgb="FF000000"/>
        <rFont val="Arial Narrow"/>
        <family val="2"/>
      </rPr>
      <t xml:space="preserve"> </t>
    </r>
    <r>
      <rPr>
        <sz val="10"/>
        <color rgb="FF000000"/>
        <rFont val="Arial Narrow"/>
        <family val="2"/>
      </rPr>
      <t>Implementar un plan de perfeccionamiento académico que facilite el desarrollo profesional del docente.</t>
    </r>
  </si>
  <si>
    <r>
      <rPr>
        <b/>
        <sz val="9"/>
        <color rgb="FF000000"/>
        <rFont val="Century Schoolbook"/>
        <family val="1"/>
      </rPr>
      <t>6.</t>
    </r>
    <r>
      <rPr>
        <b/>
        <sz val="10"/>
        <color rgb="FF000000"/>
        <rFont val="Arial Narrow"/>
        <family val="2"/>
      </rPr>
      <t xml:space="preserve"> </t>
    </r>
    <r>
      <rPr>
        <sz val="10"/>
        <color rgb="FF000000"/>
        <rFont val="Arial Narrow"/>
        <family val="2"/>
      </rPr>
      <t>Desarrollar un sistema de incentivos para incrementar la competitividad de grupos y semilleros de investigación.</t>
    </r>
  </si>
  <si>
    <r>
      <rPr>
        <b/>
        <sz val="9"/>
        <color rgb="FF000000"/>
        <rFont val="Century Schoolbook"/>
        <family val="1"/>
      </rPr>
      <t>6.</t>
    </r>
    <r>
      <rPr>
        <b/>
        <sz val="10"/>
        <color rgb="FF000000"/>
        <rFont val="Arial Narrow"/>
        <family val="2"/>
      </rPr>
      <t xml:space="preserve"> </t>
    </r>
    <r>
      <rPr>
        <sz val="10"/>
        <color rgb="FF000000"/>
        <rFont val="Arial Narrow"/>
        <family val="2"/>
      </rPr>
      <t>Impulsar un sistema tecnológico de comunicación interna que mejore la respuesta efectiva en la gestión administrativa.</t>
    </r>
  </si>
  <si>
    <r>
      <rPr>
        <b/>
        <sz val="9"/>
        <color rgb="FF000000"/>
        <rFont val="Century Schoolbook"/>
        <family val="1"/>
      </rPr>
      <t>6.</t>
    </r>
    <r>
      <rPr>
        <b/>
        <sz val="10"/>
        <color rgb="FF000000"/>
        <rFont val="Arial Narrow"/>
        <family val="2"/>
      </rPr>
      <t xml:space="preserve"> </t>
    </r>
    <r>
      <rPr>
        <sz val="10"/>
        <color rgb="FF000000"/>
        <rFont val="Arial Narrow"/>
        <family val="2"/>
      </rPr>
      <t>Certificación internacional de laboratorios.</t>
    </r>
  </si>
  <si>
    <r>
      <rPr>
        <b/>
        <sz val="9"/>
        <color rgb="FF000000"/>
        <rFont val="Century Schoolbook"/>
        <family val="1"/>
      </rPr>
      <t>6.</t>
    </r>
    <r>
      <rPr>
        <b/>
        <sz val="10"/>
        <color rgb="FF000000"/>
        <rFont val="Arial Narrow"/>
        <family val="2"/>
      </rPr>
      <t xml:space="preserve"> </t>
    </r>
    <r>
      <rPr>
        <sz val="10"/>
        <color rgb="FF000000"/>
        <rFont val="Arial Narrow"/>
        <family val="2"/>
      </rPr>
      <t>Afianzar la toma de decisiones basada en evidencias, para fortalecer la objetividad y confianza en la gestión universitaria.</t>
    </r>
  </si>
  <si>
    <r>
      <rPr>
        <b/>
        <sz val="9"/>
        <color rgb="FF000000"/>
        <rFont val="Century Schoolbook"/>
        <family val="1"/>
      </rPr>
      <t>7.</t>
    </r>
    <r>
      <rPr>
        <b/>
        <sz val="10"/>
        <color rgb="FF000000"/>
        <rFont val="Arial Narrow"/>
        <family val="2"/>
      </rPr>
      <t xml:space="preserve"> </t>
    </r>
    <r>
      <rPr>
        <sz val="10"/>
        <color rgb="FF000000"/>
        <rFont val="Arial Narrow"/>
        <family val="2"/>
      </rPr>
      <t>Desarrollar programas de alfabetización en competencias de desarrollo sostenible.</t>
    </r>
  </si>
  <si>
    <r>
      <rPr>
        <b/>
        <sz val="9"/>
        <color rgb="FF000000"/>
        <rFont val="Century Schoolbook"/>
        <family val="1"/>
      </rPr>
      <t>7.</t>
    </r>
    <r>
      <rPr>
        <b/>
        <sz val="10"/>
        <color rgb="FF000000"/>
        <rFont val="Arial Narrow"/>
        <family val="2"/>
      </rPr>
      <t xml:space="preserve"> </t>
    </r>
    <r>
      <rPr>
        <sz val="10"/>
        <color rgb="FF000000"/>
        <rFont val="Arial Narrow"/>
        <family val="2"/>
      </rPr>
      <t>Construir un sistema de reconocimiento e incentivos de prácticas docentes innovadoras.</t>
    </r>
  </si>
  <si>
    <r>
      <rPr>
        <b/>
        <sz val="9"/>
        <color rgb="FF000000"/>
        <rFont val="Century Schoolbook"/>
        <family val="1"/>
      </rPr>
      <t>7.</t>
    </r>
    <r>
      <rPr>
        <b/>
        <sz val="10"/>
        <color rgb="FF000000"/>
        <rFont val="Arial Narrow"/>
        <family val="2"/>
      </rPr>
      <t xml:space="preserve"> </t>
    </r>
    <r>
      <rPr>
        <sz val="10"/>
        <color rgb="FF000000"/>
        <rFont val="Arial Narrow"/>
        <family val="2"/>
      </rPr>
      <t>Impulsar la producción científica - académica derivada de la investigación formativa, para asegurar la participación masiva de la comunidad estudiantil en la generación de conocimiento.</t>
    </r>
  </si>
  <si>
    <r>
      <rPr>
        <b/>
        <sz val="9"/>
        <color rgb="FF000000"/>
        <rFont val="Century Schoolbook"/>
        <family val="1"/>
      </rPr>
      <t>7.</t>
    </r>
    <r>
      <rPr>
        <b/>
        <sz val="10"/>
        <color rgb="FF000000"/>
        <rFont val="Arial Narrow"/>
        <family val="2"/>
      </rPr>
      <t xml:space="preserve"> </t>
    </r>
    <r>
      <rPr>
        <sz val="10"/>
        <color rgb="FF000000"/>
        <rFont val="Arial Narrow"/>
        <family val="2"/>
      </rPr>
      <t>Promover el uso de firmas electrónicas para agilizar los trámites administrativos.</t>
    </r>
  </si>
  <si>
    <r>
      <rPr>
        <b/>
        <sz val="9"/>
        <color rgb="FF000000"/>
        <rFont val="Century Schoolbook"/>
        <family val="1"/>
      </rPr>
      <t>7.</t>
    </r>
    <r>
      <rPr>
        <b/>
        <sz val="10"/>
        <color rgb="FF000000"/>
        <rFont val="Arial Narrow"/>
        <family val="2"/>
      </rPr>
      <t xml:space="preserve"> </t>
    </r>
    <r>
      <rPr>
        <sz val="10"/>
        <color rgb="FF000000"/>
        <rFont val="Arial Narrow"/>
        <family val="2"/>
      </rPr>
      <t>Optimizar la interacción social de la universidad con los proveedores, empleados y otras partes interesadas.</t>
    </r>
  </si>
  <si>
    <t>INTERCULTURALIDAD E IGUALDAD DE CONDICIONES FOMENTADA</t>
  </si>
  <si>
    <r>
      <rPr>
        <b/>
        <sz val="9"/>
        <color rgb="FF000000"/>
        <rFont val="Century Schoolbook"/>
        <family val="1"/>
      </rPr>
      <t>8.</t>
    </r>
    <r>
      <rPr>
        <b/>
        <sz val="10"/>
        <color rgb="FF000000"/>
        <rFont val="Arial Narrow"/>
        <family val="2"/>
      </rPr>
      <t xml:space="preserve"> </t>
    </r>
    <r>
      <rPr>
        <sz val="10"/>
        <color rgb="FF000000"/>
        <rFont val="Arial Narrow"/>
        <family val="2"/>
      </rPr>
      <t>Fortalecer la cultura deportiva como insumo para la promoción del estilo de vida saludable.</t>
    </r>
  </si>
  <si>
    <r>
      <rPr>
        <b/>
        <sz val="9"/>
        <color rgb="FF000000"/>
        <rFont val="Century Schoolbook"/>
        <family val="1"/>
      </rPr>
      <t>8.</t>
    </r>
    <r>
      <rPr>
        <b/>
        <sz val="10"/>
        <color rgb="FF000000"/>
        <rFont val="Arial Narrow"/>
        <family val="2"/>
      </rPr>
      <t xml:space="preserve"> </t>
    </r>
    <r>
      <rPr>
        <sz val="10"/>
        <color rgb="FF000000"/>
        <rFont val="Arial Narrow"/>
        <family val="2"/>
      </rPr>
      <t>Gestionar, a partir de las redes y convenios interinstitucionales, la participación de los grupos de investigación consolidados en proyectos con financiamiento externo.</t>
    </r>
  </si>
  <si>
    <r>
      <rPr>
        <b/>
        <sz val="9"/>
        <color rgb="FF000000"/>
        <rFont val="Century Schoolbook"/>
        <family val="1"/>
      </rPr>
      <t>8.</t>
    </r>
    <r>
      <rPr>
        <b/>
        <sz val="10"/>
        <color rgb="FF000000"/>
        <rFont val="Arial Narrow"/>
        <family val="2"/>
      </rPr>
      <t xml:space="preserve"> </t>
    </r>
    <r>
      <rPr>
        <sz val="10"/>
        <color rgb="FF000000"/>
        <rFont val="Arial Narrow"/>
        <family val="2"/>
      </rPr>
      <t>Simplificar los trámites administrativos requeridos en la gestión universitaria.</t>
    </r>
  </si>
  <si>
    <t>INVESTIGACIONES</t>
  </si>
  <si>
    <r>
      <rPr>
        <b/>
        <sz val="10"/>
        <color rgb="FF000000"/>
        <rFont val="Arial Narrow"/>
        <family val="2"/>
      </rPr>
      <t xml:space="preserve">9. </t>
    </r>
    <r>
      <rPr>
        <sz val="10"/>
        <color rgb="FF000000"/>
        <rFont val="Arial Narrow"/>
        <family val="2"/>
      </rPr>
      <t>Implementar un sistema de incentivos que reconozca la producción investigadora del docente universitario.</t>
    </r>
  </si>
  <si>
    <r>
      <rPr>
        <b/>
        <sz val="9"/>
        <color rgb="FF000000"/>
        <rFont val="Century Schoolbook"/>
        <family val="1"/>
      </rPr>
      <t>9.</t>
    </r>
    <r>
      <rPr>
        <b/>
        <sz val="10"/>
        <color rgb="FF000000"/>
        <rFont val="Arial Narrow"/>
        <family val="2"/>
      </rPr>
      <t xml:space="preserve"> </t>
    </r>
    <r>
      <rPr>
        <sz val="10"/>
        <color rgb="FF000000"/>
        <rFont val="Arial Narrow"/>
        <family val="2"/>
      </rPr>
      <t>Promover un programa de actualización de competencias laborales dirigido al personal administrativo y de servicio de la institución.</t>
    </r>
  </si>
  <si>
    <t>PROYECTOS DE VINCULACIÓN CON LA COLECTIVIDAD</t>
  </si>
  <si>
    <r>
      <rPr>
        <b/>
        <sz val="9"/>
        <color rgb="FF000000"/>
        <rFont val="Century Schoolbook"/>
        <family val="1"/>
      </rPr>
      <t>10.</t>
    </r>
    <r>
      <rPr>
        <b/>
        <sz val="10"/>
        <color rgb="FF000000"/>
        <rFont val="Arial Narrow"/>
        <family val="2"/>
      </rPr>
      <t xml:space="preserve"> </t>
    </r>
    <r>
      <rPr>
        <sz val="10"/>
        <color rgb="FF000000"/>
        <rFont val="Arial Narrow"/>
        <family val="2"/>
      </rPr>
      <t>Diseñar estrategias de visibilidad y posicionamiento de la producción de los investigadores de la UTMACH, evidenciada en el incremento de las referencias.</t>
    </r>
  </si>
  <si>
    <r>
      <rPr>
        <b/>
        <sz val="9"/>
        <color rgb="FF000000"/>
        <rFont val="Century Schoolbook"/>
        <family val="1"/>
      </rPr>
      <t>10.</t>
    </r>
    <r>
      <rPr>
        <b/>
        <sz val="10"/>
        <color rgb="FF000000"/>
        <rFont val="Arial Narrow"/>
        <family val="2"/>
      </rPr>
      <t xml:space="preserve"> </t>
    </r>
    <r>
      <rPr>
        <sz val="10"/>
        <color rgb="FF000000"/>
        <rFont val="Arial Narrow"/>
        <family val="2"/>
      </rPr>
      <t>Gestionar actividades socio-recreativas que mejoren la identificación y sentido de pertenencia del servidor universitario.</t>
    </r>
  </si>
  <si>
    <r>
      <rPr>
        <b/>
        <sz val="9"/>
        <color rgb="FF000000"/>
        <rFont val="Century Schoolbook"/>
        <family val="1"/>
      </rPr>
      <t>11.</t>
    </r>
    <r>
      <rPr>
        <b/>
        <sz val="10"/>
        <color rgb="FF000000"/>
        <rFont val="Arial Narrow"/>
        <family val="2"/>
      </rPr>
      <t xml:space="preserve"> </t>
    </r>
    <r>
      <rPr>
        <sz val="10"/>
        <color rgb="FF000000"/>
        <rFont val="Arial Narrow"/>
        <family val="2"/>
      </rPr>
      <t>Potenciar investigaciones que generen registros de propiedad intelectual.</t>
    </r>
  </si>
  <si>
    <r>
      <rPr>
        <b/>
        <sz val="9"/>
        <color rgb="FF000000"/>
        <rFont val="Century Schoolbook"/>
        <family val="1"/>
      </rPr>
      <t>11.</t>
    </r>
    <r>
      <rPr>
        <b/>
        <sz val="10"/>
        <color rgb="FF000000"/>
        <rFont val="Arial Narrow"/>
        <family val="2"/>
      </rPr>
      <t xml:space="preserve"> </t>
    </r>
    <r>
      <rPr>
        <sz val="10"/>
        <color rgb="FF000000"/>
        <rFont val="Arial Narrow"/>
        <family val="2"/>
      </rPr>
      <t>Mejorar la satisfacción del servidor universitario en el ejercicio de sus funciones.</t>
    </r>
  </si>
  <si>
    <r>
      <rPr>
        <b/>
        <sz val="9"/>
        <color rgb="FF000000"/>
        <rFont val="Century Schoolbook"/>
        <family val="1"/>
      </rPr>
      <t>12.</t>
    </r>
    <r>
      <rPr>
        <b/>
        <sz val="10"/>
        <color rgb="FF000000"/>
        <rFont val="Arial Narrow"/>
        <family val="2"/>
      </rPr>
      <t xml:space="preserve"> </t>
    </r>
    <r>
      <rPr>
        <sz val="10"/>
        <color rgb="FF000000"/>
        <rFont val="Arial Narrow"/>
        <family val="2"/>
      </rPr>
      <t>Modernizar los sistemas de gestión del talento humano.</t>
    </r>
  </si>
  <si>
    <r>
      <rPr>
        <b/>
        <sz val="9"/>
        <color rgb="FF000000"/>
        <rFont val="Century Schoolbook"/>
        <family val="1"/>
      </rPr>
      <t>13</t>
    </r>
    <r>
      <rPr>
        <b/>
        <sz val="10"/>
        <color rgb="FF000000"/>
        <rFont val="Arial Narrow"/>
        <family val="2"/>
      </rPr>
      <t xml:space="preserve">. </t>
    </r>
    <r>
      <rPr>
        <sz val="10"/>
        <color rgb="FF000000"/>
        <rFont val="Arial Narrow"/>
        <family val="2"/>
      </rPr>
      <t>Gestionar alianzas para mejorar el acceso de la comunidad universitaria a los sistemas de transporte.</t>
    </r>
  </si>
  <si>
    <r>
      <rPr>
        <b/>
        <sz val="9"/>
        <color rgb="FF000000"/>
        <rFont val="Century Schoolbook"/>
        <family val="1"/>
      </rPr>
      <t>14</t>
    </r>
    <r>
      <rPr>
        <b/>
        <sz val="10"/>
        <color rgb="FF000000"/>
        <rFont val="Arial Narrow"/>
        <family val="2"/>
      </rPr>
      <t xml:space="preserve">. </t>
    </r>
    <r>
      <rPr>
        <sz val="10"/>
        <color rgb="FF000000"/>
        <rFont val="Arial Narrow"/>
        <family val="2"/>
      </rPr>
      <t>Potenciar las condiciones de trabajo docente y de investigación para desarrollar sus capacidades dinámicas.</t>
    </r>
  </si>
  <si>
    <t>Estrategias - MATRIZ DAFO / FODA</t>
  </si>
  <si>
    <t>TIPO_DE_ESTRATEGIA</t>
  </si>
  <si>
    <t>ESTRATEGIA_DAFO</t>
  </si>
  <si>
    <r>
      <rPr>
        <sz val="11"/>
        <color rgb="FF000000"/>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rgb="FF000000"/>
        <rFont val="Century Schoolbook"/>
        <family val="1"/>
      </rPr>
      <t>1</t>
    </r>
    <r>
      <rPr>
        <sz val="11"/>
        <color rgb="FF000000"/>
        <rFont val="Arial Narrow"/>
        <family val="2"/>
      </rPr>
      <t xml:space="preserve"> al desarrollo de las funciones sustantivas.</t>
    </r>
  </si>
  <si>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</si>
  <si>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</si>
  <si>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Optimizar los recursos institucionales a través de la implementación transversal de políticas de austeridad y eficiencia de los gastos adaptados al contexto nacional e internacional.</t>
  </si>
  <si>
    <r>
      <rPr>
        <b/>
        <i/>
        <sz val="10"/>
        <color rgb="FF000000"/>
        <rFont val="Cambria"/>
        <family val="1"/>
      </rPr>
      <t xml:space="preserve">Fuente: </t>
    </r>
    <r>
      <rPr>
        <i/>
        <sz val="10"/>
        <color rgb="FF000000"/>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</si>
  <si>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</si>
  <si>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</si>
  <si>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</si>
  <si>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</si>
  <si>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</si>
  <si>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</si>
  <si>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</si>
  <si>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</si>
  <si>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</si>
  <si>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Porcentaje de Ejecución Presupuestaria.</t>
  </si>
  <si>
    <t>Rectorado</t>
  </si>
  <si>
    <t>Mejorar el sistema de gestión de quejas y denuncias a través de la implementación de estándares de calidad internacionales.</t>
  </si>
  <si>
    <t>Porcentaje de actualización del sistema de gestión de quejas y denuncias.</t>
  </si>
  <si>
    <t>Dirección de Aseguramiento de la Calidad</t>
  </si>
  <si>
    <t>Incrementar la calidad de la gestión institucional a través de la ejecución de procesos de aseguramiento de la calidad.</t>
  </si>
  <si>
    <t>Porcentaje de ejecución del plan de aseguramiento de la calidad.</t>
  </si>
  <si>
    <t>Fortalecer las competencias tecnológicas de estudiantes, docentes y servidores a través de programas de capacitación continua.</t>
  </si>
  <si>
    <t>Porcentaje de población estudiantil, docente y de servidores capacitados.</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</si>
  <si>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</si>
  <si>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</si>
  <si>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</si>
  <si>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</si>
  <si>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</si>
  <si>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</si>
  <si>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</si>
  <si>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</si>
  <si>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</si>
  <si>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</si>
  <si>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</si>
  <si>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</si>
  <si>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</si>
  <si>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</si>
  <si>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</si>
  <si>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</si>
  <si>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</si>
  <si>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</si>
  <si>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</si>
  <si>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Porcentaje de participación de grupos vulnerables e históricamente excluido en eventos y acciones desarrolladas en la comunidad universitaria.</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</si>
  <si>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</si>
  <si>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</si>
  <si>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</si>
  <si>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</si>
  <si>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</si>
  <si>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</si>
  <si>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</si>
  <si>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</si>
  <si>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</si>
  <si>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</si>
  <si>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</si>
  <si>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</si>
  <si>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</si>
  <si>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</si>
  <si>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</si>
  <si>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</si>
  <si>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</si>
  <si>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rgb="FF000000"/>
        <rFont val="Cambria"/>
        <family val="1"/>
      </rPr>
      <t xml:space="preserve">Fuente: </t>
    </r>
    <r>
      <rPr>
        <i/>
        <sz val="10"/>
        <color rgb="FF000000"/>
        <rFont val="Cambria"/>
        <family val="1"/>
      </rPr>
      <t>Tabla 20 del Plan Estratégico de Desarrollo Institucional 2021-2024 de la UTMACH.</t>
    </r>
  </si>
  <si>
    <t>Goma Líquida 250 gr.</t>
  </si>
  <si>
    <t>840104 0701 001</t>
  </si>
  <si>
    <t>Blackmagic Design ATEM Mini Pro HDMI Live Stream Switcher</t>
  </si>
  <si>
    <t>Blackmagic Design Cámara de estudio 4K Plus</t>
  </si>
  <si>
    <t>Tripode de video KingJoy VT-2500, 155cm, 15kg.</t>
  </si>
  <si>
    <t>Televisor LED 40"</t>
  </si>
  <si>
    <t>Kit de 3 intercomunicadores de diadema Eartec UltraLITE de un oído</t>
  </si>
  <si>
    <t>MIC.INALAMBRICO CORBATERO SENNHEISER XSW1-ME2A</t>
  </si>
  <si>
    <t>Micrófono corbatero omni direccional Boya BY-M1 Pro</t>
  </si>
  <si>
    <t>Focusrite Scarlett 2i2 (2ª generación) Interfaz de audio USB</t>
  </si>
  <si>
    <t>Mezclador de audio profesional. Interfaz de sistema de escritorio 8 canales USB digital 48V Phantom Power Estéreo DJ Studio FX Procesador DSP de 16 bits Pyle</t>
  </si>
  <si>
    <t>Luz LED Godox LED1000Bi II Bicolor + Adaptador AC + DMX</t>
  </si>
  <si>
    <t>D5600 kit con lente 18-55mm VR</t>
  </si>
  <si>
    <t>Trípode Monopod Cenital K&amp;F Concept SA254T2, 185cm, 10kg.</t>
  </si>
  <si>
    <t>SanDisk Tarjeta Extreme PRO SDXC UHS-I de 128 GB - C10, U3, V30, 4K UHD, tarjeta SD - SDSDXXY-128G-GN4IN</t>
  </si>
  <si>
    <t>Nikon EN-EL15b - Batería recargable de iones de litio para cámaras réflex digitales y sin espejo (accesorio original Nikon)</t>
  </si>
  <si>
    <t>Programa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</si>
</sst>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0.00_ ;_ &quot;$&quot;* \-#,##0.00_ ;_ &quot;$&quot;* &quot;-&quot;??_ ;_ @_ "/>
    <numFmt numFmtId="164" formatCode="#,##0.00_ ;\-#,##0.00\ "/>
    <numFmt numFmtId="165" formatCode="dd/mm/yyyy"/>
    <numFmt numFmtId="166" formatCode="_(&quot;$&quot;\ * #,##0.00_);_(&quot;$&quot;\ * \(#,##0.00\);_(&quot;$&quot;\ * &quot;-&quot;??_);_(@_)"/>
    <numFmt numFmtId="167" formatCode="0.00_ ;\-0.00\ "/>
  </numFmts>
  <fonts count="63">
    <font>
      <sz val="11"/>
      <color rgb="FF000000"/>
      <name val="Calibri"/>
      <scheme val="minor"/>
    </font>
    <font>
      <b/>
      <sz val="36"/>
      <color rgb="FF002060"/>
      <name val="Book Antiqua"/>
      <family val="1"/>
    </font>
    <font>
      <b/>
      <sz val="24"/>
      <color rgb="FF0070C0"/>
      <name val="Book Antiqua"/>
      <family val="1"/>
    </font>
    <font>
      <b/>
      <sz val="20"/>
      <color rgb="FF000000"/>
      <name val="Book Antiqua"/>
      <family val="1"/>
    </font>
    <font>
      <sz val="16"/>
      <color rgb="FF000000"/>
      <name val="Cambria"/>
      <family val="1"/>
    </font>
    <font>
      <b/>
      <sz val="14"/>
      <color rgb="FF000000"/>
      <name val="Book Antiqua"/>
      <family val="1"/>
    </font>
    <font>
      <sz val="11"/>
      <color rgb="FF000000"/>
      <name val="Calibri"/>
      <family val="2"/>
    </font>
    <font>
      <sz val="12"/>
      <color rgb="FF000000"/>
      <name val="Calibri"/>
      <family val="2"/>
    </font>
    <font>
      <b/>
      <sz val="14"/>
      <color rgb="FF000000"/>
      <name val="Cambria"/>
      <family val="1"/>
    </font>
    <font>
      <b/>
      <sz val="14"/>
      <color rgb="FF002060"/>
      <name val="Cambria"/>
      <family val="1"/>
    </font>
    <font>
      <sz val="11"/>
      <name val="Calibri"/>
      <family val="2"/>
    </font>
    <font>
      <sz val="12"/>
      <color rgb="FF000000"/>
      <name val="Cambria"/>
      <family val="1"/>
    </font>
    <font>
      <sz val="11"/>
      <color rgb="FF000000"/>
      <name val="Cambria"/>
      <family val="1"/>
    </font>
    <font>
      <b/>
      <sz val="10"/>
      <color rgb="FF000000"/>
      <name val="Arial Narrow"/>
      <family val="2"/>
    </font>
    <font>
      <sz val="10"/>
      <color rgb="FF000000"/>
      <name val="Arial Narrow"/>
      <family val="2"/>
    </font>
    <font>
      <sz val="12"/>
      <color rgb="FF000000"/>
      <name val="Century Schoolbook"/>
      <family val="1"/>
    </font>
    <font>
      <b/>
      <sz val="10"/>
      <color rgb="FF000000"/>
      <name val="Century Schoolbook"/>
      <family val="1"/>
    </font>
    <font>
      <b/>
      <sz val="12"/>
      <color rgb="FF000000"/>
      <name val="Century Schoolbook"/>
      <family val="1"/>
    </font>
    <font>
      <sz val="10"/>
      <color rgb="FF000000"/>
      <name val="Century Schoolbook"/>
      <family val="1"/>
    </font>
    <font>
      <b/>
      <sz val="14"/>
      <color rgb="FF000000"/>
      <name val="Century Schoolbook"/>
      <family val="1"/>
    </font>
    <font>
      <b/>
      <sz val="13"/>
      <color rgb="FF000000"/>
      <name val="Century Schoolbook"/>
      <family val="1"/>
    </font>
    <font>
      <b/>
      <sz val="12"/>
      <color rgb="FF000000"/>
      <name val="Calibri"/>
      <family val="2"/>
    </font>
    <font>
      <sz val="11"/>
      <color theme="1"/>
      <name val="&quot;Arial Narrow&quot;"/>
    </font>
    <font>
      <sz val="11"/>
      <color theme="1"/>
      <name val="Calibri"/>
      <family val="2"/>
    </font>
    <font>
      <b/>
      <sz val="11"/>
      <color rgb="FF000000"/>
      <name val="Arial Narrow"/>
      <family val="2"/>
    </font>
    <font>
      <sz val="11"/>
      <color rgb="FF000000"/>
      <name val="Arial Narrow"/>
      <family val="2"/>
    </font>
    <font>
      <sz val="10"/>
      <color rgb="FF000000"/>
      <name val="Calibri"/>
      <family val="2"/>
    </font>
    <font>
      <sz val="11"/>
      <color rgb="FF000000"/>
      <name val="Century Schoolbook"/>
      <family val="1"/>
    </font>
    <font>
      <b/>
      <sz val="12"/>
      <color rgb="FF000000"/>
      <name val="Cambria"/>
      <family val="1"/>
    </font>
    <font>
      <sz val="12"/>
      <color rgb="FF000000"/>
      <name val="Arial Narrow"/>
      <family val="2"/>
    </font>
    <font>
      <b/>
      <sz val="12"/>
      <color rgb="FF000000"/>
      <name val="Arial Narrow"/>
      <family val="2"/>
    </font>
    <font>
      <b/>
      <sz val="12"/>
      <color rgb="FF002060"/>
      <name val="Cambria"/>
      <family val="1"/>
    </font>
    <font>
      <b/>
      <sz val="11"/>
      <color rgb="FF000000"/>
      <name val="Century Schoolbook"/>
      <family val="1"/>
    </font>
    <font>
      <b/>
      <sz val="18"/>
      <color rgb="FF002060"/>
      <name val="Cambria"/>
      <family val="1"/>
    </font>
    <font>
      <sz val="10"/>
      <color rgb="FFFFFFFF"/>
      <name val="Cambria"/>
      <family val="1"/>
    </font>
    <font>
      <b/>
      <sz val="12"/>
      <color rgb="FF000000"/>
      <name val="Times New Roman"/>
      <family val="1"/>
    </font>
    <font>
      <b/>
      <sz val="8"/>
      <color rgb="FF000000"/>
      <name val="Calibri"/>
      <family val="2"/>
    </font>
    <font>
      <b/>
      <i/>
      <sz val="10"/>
      <color rgb="FF000000"/>
      <name val="Arial Narrow"/>
      <family val="2"/>
    </font>
    <font>
      <b/>
      <i/>
      <sz val="10"/>
      <color rgb="FF000000"/>
      <name val="Cambria"/>
      <family val="1"/>
    </font>
    <font>
      <sz val="12"/>
      <color rgb="FFFFFFFF"/>
      <name val="Cambria"/>
      <family val="1"/>
    </font>
    <font>
      <sz val="11"/>
      <color rgb="FFFFFFFF"/>
      <name val="Cambria"/>
      <family val="1"/>
    </font>
    <font>
      <b/>
      <sz val="11"/>
      <color rgb="FFC00000"/>
      <name val="Calibri"/>
      <family val="2"/>
    </font>
    <font>
      <b/>
      <sz val="16"/>
      <color rgb="FFFF0000"/>
      <name val="Cambria"/>
      <family val="1"/>
    </font>
    <font>
      <b/>
      <sz val="9"/>
      <color rgb="FFFFFFFF"/>
      <name val="Calibri"/>
      <family val="2"/>
    </font>
    <font>
      <i/>
      <sz val="11"/>
      <color rgb="FF000000"/>
      <name val="Calibri"/>
      <family val="2"/>
    </font>
    <font>
      <sz val="10"/>
      <color rgb="FF000000"/>
      <name val="Cambria"/>
      <family val="1"/>
    </font>
    <font>
      <b/>
      <sz val="10"/>
      <color rgb="FFFF0000"/>
      <name val="Arial Narrow"/>
      <family val="2"/>
    </font>
    <font>
      <b/>
      <sz val="9"/>
      <color rgb="FF000000"/>
      <name val="Century Schoolbook"/>
      <family val="1"/>
    </font>
    <font>
      <b/>
      <sz val="11"/>
      <color rgb="FFFF0000"/>
      <name val="Arial Narrow"/>
      <family val="2"/>
    </font>
    <font>
      <i/>
      <sz val="10"/>
      <color rgb="FF000000"/>
      <name val="Cambria"/>
      <family val="1"/>
    </font>
    <font>
      <sz val="9"/>
      <color rgb="FF000000"/>
      <name val="Century Schoolbook"/>
      <family val="1"/>
    </font>
    <font>
      <sz val="11"/>
      <color rgb="FF000000"/>
      <name val="Calibri"/>
      <family val="2"/>
      <scheme val="minor"/>
    </font>
    <font>
      <b/>
      <sz val="10"/>
      <color theme="1"/>
      <name val="Arial Narrow"/>
      <family val="2"/>
    </font>
    <font>
      <sz val="11"/>
      <color theme="1"/>
      <name val="Arial Narrow"/>
      <family val="2"/>
    </font>
    <font>
      <b/>
      <sz val="10"/>
      <color theme="1"/>
      <name val="Century Schoolbook"/>
      <family val="1"/>
    </font>
    <font>
      <b/>
      <sz val="11"/>
      <color rgb="FFFF0000"/>
      <name val="Calibri"/>
      <family val="2"/>
    </font>
    <font>
      <b/>
      <sz val="12"/>
      <color theme="1"/>
      <name val="Century Schoolbook"/>
      <family val="1"/>
    </font>
    <font>
      <sz val="12"/>
      <color theme="1"/>
      <name val="Century Schoolbook"/>
      <family val="1"/>
    </font>
    <font>
      <sz val="12"/>
      <name val="Century Schoolbook"/>
      <family val="1"/>
    </font>
    <font>
      <b/>
      <sz val="22"/>
      <color rgb="FF002060"/>
      <name val="Brush Script MT"/>
      <family val="4"/>
    </font>
    <font>
      <sz val="11"/>
      <color rgb="FF000000"/>
      <name val="Brush Script MT"/>
      <family val="4"/>
    </font>
    <font>
      <b/>
      <sz val="14"/>
      <color rgb="FF000000"/>
      <name val="Bodoni MT"/>
      <family val="1"/>
    </font>
    <font>
      <sz val="11"/>
      <name val="Bodoni MT"/>
      <family val="1"/>
    </font>
  </fonts>
  <fills count="17">
    <fill>
      <patternFill patternType="none"/>
    </fill>
    <fill>
      <patternFill patternType="gray125"/>
    </fill>
    <fill>
      <patternFill patternType="solid">
        <fgColor rgb="FFFABF8F"/>
        <bgColor rgb="FFFABF8F"/>
      </patternFill>
    </fill>
    <fill>
      <patternFill patternType="solid">
        <fgColor rgb="FF9BBB59"/>
        <bgColor rgb="FF9BBB59"/>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rgb="FFFFFFFF"/>
        <bgColor rgb="FFFFFFFF"/>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00"/>
        <bgColor indexed="64"/>
      </patternFill>
    </fill>
  </fills>
  <borders count="15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style="thin">
        <color rgb="FF4F6128"/>
      </left>
      <right/>
      <top style="double">
        <color rgb="FF000000"/>
      </top>
      <bottom style="thin">
        <color rgb="FF4F6128"/>
      </bottom>
      <diagonal/>
    </border>
    <border>
      <left/>
      <right style="thin">
        <color rgb="FF632423"/>
      </right>
      <top style="double">
        <color rgb="FF000000"/>
      </top>
      <bottom style="thin">
        <color rgb="FF4F6128"/>
      </bottom>
      <diagonal/>
    </border>
    <border>
      <left style="thin">
        <color rgb="FF632423"/>
      </left>
      <right/>
      <top style="double">
        <color rgb="FF000000"/>
      </top>
      <bottom style="thin">
        <color rgb="FF632423"/>
      </bottom>
      <diagonal/>
    </border>
    <border>
      <left/>
      <right/>
      <top style="double">
        <color rgb="FF000000"/>
      </top>
      <bottom style="thin">
        <color rgb="FF632423"/>
      </bottom>
      <diagonal/>
    </border>
    <border>
      <left/>
      <right style="thin">
        <color rgb="FF632423"/>
      </right>
      <top style="double">
        <color rgb="FF000000"/>
      </top>
      <bottom style="thin">
        <color rgb="FF632423"/>
      </bottom>
      <diagonal/>
    </border>
    <border>
      <left style="thin">
        <color rgb="FF632423"/>
      </left>
      <right/>
      <top style="double">
        <color rgb="FF000000"/>
      </top>
      <bottom style="thin">
        <color rgb="FF4BACC6"/>
      </bottom>
      <diagonal/>
    </border>
    <border>
      <left/>
      <right/>
      <top style="double">
        <color rgb="FF000000"/>
      </top>
      <bottom style="thin">
        <color rgb="FF4BACC6"/>
      </bottom>
      <diagonal/>
    </border>
    <border>
      <left/>
      <right style="medium">
        <color rgb="FF000000"/>
      </right>
      <top style="double">
        <color rgb="FF000000"/>
      </top>
      <bottom style="thin">
        <color rgb="FF4BACC6"/>
      </bottom>
      <diagonal/>
    </border>
    <border>
      <left style="medium">
        <color rgb="FF000000"/>
      </left>
      <right/>
      <top style="double">
        <color rgb="FF000000"/>
      </top>
      <bottom style="thin">
        <color rgb="FFE36C09"/>
      </bottom>
      <diagonal/>
    </border>
    <border>
      <left/>
      <right/>
      <top style="double">
        <color rgb="FF000000"/>
      </top>
      <bottom style="thin">
        <color rgb="FFE36C09"/>
      </bottom>
      <diagonal/>
    </border>
    <border>
      <left/>
      <right style="double">
        <color rgb="FF000000"/>
      </right>
      <top style="double">
        <color rgb="FF000000"/>
      </top>
      <bottom style="thin">
        <color rgb="FFE36C09"/>
      </bottom>
      <diagonal/>
    </border>
    <border>
      <left style="double">
        <color rgb="FF000000"/>
      </left>
      <right/>
      <top/>
      <bottom/>
      <diagonal/>
    </border>
    <border>
      <left style="thin">
        <color rgb="FF4F6128"/>
      </left>
      <right style="thin">
        <color rgb="FF4F6128"/>
      </right>
      <top style="thin">
        <color rgb="FF4F6128"/>
      </top>
      <bottom/>
      <diagonal/>
    </border>
    <border>
      <left style="thin">
        <color rgb="FF4F6128"/>
      </left>
      <right style="thin">
        <color rgb="FF632423"/>
      </right>
      <top style="thin">
        <color rgb="FF4F6128"/>
      </top>
      <bottom/>
      <diagonal/>
    </border>
    <border>
      <left style="thin">
        <color rgb="FF632423"/>
      </left>
      <right style="thin">
        <color rgb="FF632423"/>
      </right>
      <top style="thin">
        <color rgb="FF632423"/>
      </top>
      <bottom/>
      <diagonal/>
    </border>
    <border>
      <left style="thin">
        <color rgb="FF632423"/>
      </left>
      <right style="thin">
        <color rgb="FF4BACC6"/>
      </right>
      <top style="thin">
        <color rgb="FF4BACC6"/>
      </top>
      <bottom/>
      <diagonal/>
    </border>
    <border>
      <left style="thin">
        <color rgb="FF4BACC6"/>
      </left>
      <right style="thin">
        <color rgb="FF4BACC6"/>
      </right>
      <top style="thin">
        <color rgb="FF4BACC6"/>
      </top>
      <bottom/>
      <diagonal/>
    </border>
    <border>
      <left style="thin">
        <color rgb="FF4BACC6"/>
      </left>
      <right/>
      <top style="thin">
        <color rgb="FF4BACC6"/>
      </top>
      <bottom style="thin">
        <color rgb="FF4BACC6"/>
      </bottom>
      <diagonal/>
    </border>
    <border>
      <left/>
      <right style="thin">
        <color rgb="FF4BACC6"/>
      </right>
      <top style="thin">
        <color rgb="FF4BACC6"/>
      </top>
      <bottom style="thin">
        <color rgb="FF4BACC6"/>
      </bottom>
      <diagonal/>
    </border>
    <border>
      <left style="thin">
        <color rgb="FF4BACC6"/>
      </left>
      <right style="medium">
        <color rgb="FF000000"/>
      </right>
      <top style="thin">
        <color rgb="FF4BACC6"/>
      </top>
      <bottom/>
      <diagonal/>
    </border>
    <border>
      <left style="medium">
        <color rgb="FF000000"/>
      </left>
      <right/>
      <top style="thin">
        <color rgb="FFE36C09"/>
      </top>
      <bottom style="thin">
        <color rgb="FFE36C09"/>
      </bottom>
      <diagonal/>
    </border>
    <border>
      <left/>
      <right/>
      <top style="thin">
        <color rgb="FFE36C09"/>
      </top>
      <bottom style="thin">
        <color rgb="FFE36C09"/>
      </bottom>
      <diagonal/>
    </border>
    <border>
      <left/>
      <right style="thin">
        <color rgb="FFE36C09"/>
      </right>
      <top style="thin">
        <color rgb="FFE36C09"/>
      </top>
      <bottom style="thin">
        <color rgb="FFE36C09"/>
      </bottom>
      <diagonal/>
    </border>
    <border>
      <left style="thin">
        <color rgb="FFE36C09"/>
      </left>
      <right/>
      <top style="thin">
        <color rgb="FFE36C09"/>
      </top>
      <bottom style="thin">
        <color rgb="FFE36C09"/>
      </bottom>
      <diagonal/>
    </border>
    <border>
      <left style="thin">
        <color rgb="FFE36C09"/>
      </left>
      <right style="double">
        <color rgb="FF000000"/>
      </right>
      <top style="thin">
        <color rgb="FFE36C09"/>
      </top>
      <bottom/>
      <diagonal/>
    </border>
    <border>
      <left style="double">
        <color rgb="FF000000"/>
      </left>
      <right/>
      <top/>
      <bottom style="medium">
        <color rgb="FF000000"/>
      </bottom>
      <diagonal/>
    </border>
    <border>
      <left style="thin">
        <color rgb="FF4F6128"/>
      </left>
      <right style="thin">
        <color rgb="FF4F6128"/>
      </right>
      <top/>
      <bottom style="medium">
        <color rgb="FF000000"/>
      </bottom>
      <diagonal/>
    </border>
    <border>
      <left style="thin">
        <color rgb="FF4F6128"/>
      </left>
      <right style="thin">
        <color rgb="FF632423"/>
      </right>
      <top/>
      <bottom style="medium">
        <color rgb="FF000000"/>
      </bottom>
      <diagonal/>
    </border>
    <border>
      <left style="thin">
        <color rgb="FF632423"/>
      </left>
      <right style="thin">
        <color rgb="FF632423"/>
      </right>
      <top/>
      <bottom style="medium">
        <color rgb="FF000000"/>
      </bottom>
      <diagonal/>
    </border>
    <border>
      <left style="thin">
        <color rgb="FF632423"/>
      </left>
      <right style="thin">
        <color rgb="FF4BACC6"/>
      </right>
      <top/>
      <bottom style="medium">
        <color rgb="FF000000"/>
      </bottom>
      <diagonal/>
    </border>
    <border>
      <left style="thin">
        <color rgb="FF4BACC6"/>
      </left>
      <right style="thin">
        <color rgb="FF4BACC6"/>
      </right>
      <top/>
      <bottom style="medium">
        <color rgb="FF000000"/>
      </bottom>
      <diagonal/>
    </border>
    <border>
      <left style="thin">
        <color rgb="FF4BACC6"/>
      </left>
      <right style="thin">
        <color rgb="FF4BACC6"/>
      </right>
      <top style="thin">
        <color rgb="FF4BACC6"/>
      </top>
      <bottom style="medium">
        <color rgb="FF000000"/>
      </bottom>
      <diagonal/>
    </border>
    <border>
      <left style="thin">
        <color rgb="FF4BACC6"/>
      </left>
      <right style="medium">
        <color rgb="FF000000"/>
      </right>
      <top/>
      <bottom style="medium">
        <color rgb="FF000000"/>
      </bottom>
      <diagonal/>
    </border>
    <border>
      <left style="medium">
        <color rgb="FF000000"/>
      </left>
      <right style="thin">
        <color rgb="FFE36C09"/>
      </right>
      <top style="thin">
        <color rgb="FFE36C09"/>
      </top>
      <bottom style="medium">
        <color rgb="FF000000"/>
      </bottom>
      <diagonal/>
    </border>
    <border>
      <left style="thin">
        <color rgb="FFE36C09"/>
      </left>
      <right style="thin">
        <color rgb="FFE36C09"/>
      </right>
      <top style="thin">
        <color rgb="FFE36C09"/>
      </top>
      <bottom style="medium">
        <color rgb="FF000000"/>
      </bottom>
      <diagonal/>
    </border>
    <border>
      <left style="thin">
        <color rgb="FFE36C09"/>
      </left>
      <right style="double">
        <color rgb="FF000000"/>
      </right>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top style="thin">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style="double">
        <color rgb="FF000000"/>
      </left>
      <right style="thin">
        <color rgb="FF000000"/>
      </right>
      <top/>
      <bottom/>
      <diagonal/>
    </border>
    <border>
      <left style="thin">
        <color rgb="FF000000"/>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thin">
        <color rgb="FFBFBFBF"/>
      </left>
      <right style="medium">
        <color rgb="FF000000"/>
      </right>
      <top/>
      <bottom/>
      <diagonal/>
    </border>
    <border>
      <left style="medium">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style="medium">
        <color rgb="FF000000"/>
      </left>
      <right style="thin">
        <color rgb="FFBFBFBF"/>
      </right>
      <top/>
      <bottom style="thin">
        <color rgb="FFBFBFBF"/>
      </bottom>
      <diagonal/>
    </border>
    <border>
      <left style="thin">
        <color rgb="FFBFBFBF"/>
      </left>
      <right style="thin">
        <color rgb="FFBFBFBF"/>
      </right>
      <top/>
      <bottom style="thin">
        <color rgb="FFBFBFBF"/>
      </bottom>
      <diagonal/>
    </border>
    <border>
      <left style="medium">
        <color rgb="FF000000"/>
      </left>
      <right style="thin">
        <color rgb="FFBFBFBF"/>
      </right>
      <top/>
      <bottom/>
      <diagonal/>
    </border>
    <border>
      <left style="thin">
        <color rgb="FFBFBFBF"/>
      </left>
      <right style="thin">
        <color rgb="FFBFBFBF"/>
      </right>
      <top/>
      <bottom style="thin">
        <color rgb="FF000000"/>
      </bottom>
      <diagonal/>
    </border>
    <border>
      <left style="thin">
        <color rgb="FFBFBFBF"/>
      </left>
      <right style="thin">
        <color rgb="FFBFBFBF"/>
      </right>
      <top style="thin">
        <color rgb="FFBFBFBF"/>
      </top>
      <bottom/>
      <diagonal/>
    </border>
    <border>
      <left style="thin">
        <color rgb="FF000000"/>
      </left>
      <right style="thin">
        <color rgb="FFBFBFBF"/>
      </right>
      <top style="thin">
        <color rgb="FF000000"/>
      </top>
      <bottom/>
      <diagonal/>
    </border>
    <border>
      <left style="thin">
        <color rgb="FFBFBFBF"/>
      </left>
      <right style="thin">
        <color rgb="FFBFBFBF"/>
      </right>
      <top style="thin">
        <color rgb="FF000000"/>
      </top>
      <bottom/>
      <diagonal/>
    </border>
    <border>
      <left style="thin">
        <color rgb="FFBFBFBF"/>
      </left>
      <right style="medium">
        <color rgb="FF000000"/>
      </right>
      <top style="thin">
        <color rgb="FF000000"/>
      </top>
      <bottom/>
      <diagonal/>
    </border>
    <border>
      <left style="medium">
        <color rgb="FF000000"/>
      </left>
      <right style="thin">
        <color rgb="FFBFBFBF"/>
      </right>
      <top style="thin">
        <color rgb="FF000000"/>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double">
        <color rgb="FF000000"/>
      </right>
      <top style="thin">
        <color rgb="FF000000"/>
      </top>
      <bottom/>
      <diagonal/>
    </border>
    <border>
      <left style="thin">
        <color rgb="FF000000"/>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medium">
        <color rgb="FF000000"/>
      </left>
      <right style="thin">
        <color rgb="FFBFBFBF"/>
      </right>
      <top style="thin">
        <color rgb="FFBFBFBF"/>
      </top>
      <bottom style="thin">
        <color rgb="FF000000"/>
      </bottom>
      <diagonal/>
    </border>
    <border>
      <left style="thin">
        <color rgb="FFBFBFBF"/>
      </left>
      <right/>
      <top/>
      <bottom style="thin">
        <color rgb="FF000000"/>
      </bottom>
      <diagonal/>
    </border>
    <border>
      <left/>
      <right style="thin">
        <color rgb="FFBFBFBF"/>
      </right>
      <top style="thin">
        <color rgb="FF000000"/>
      </top>
      <bottom style="thin">
        <color rgb="FFBFBFBF"/>
      </bottom>
      <diagonal/>
    </border>
    <border>
      <left style="double">
        <color rgb="FF000000"/>
      </left>
      <right style="thin">
        <color rgb="FF000000"/>
      </right>
      <top/>
      <bottom/>
      <diagonal/>
    </border>
    <border>
      <left style="double">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E36C09"/>
      </left>
      <right style="thin">
        <color rgb="FFE36C09"/>
      </right>
      <top/>
      <bottom style="medium">
        <color rgb="FF000000"/>
      </bottom>
      <diagonal/>
    </border>
    <border>
      <left style="thin">
        <color rgb="FFE36C09"/>
      </left>
      <right/>
      <top/>
      <bottom style="medium">
        <color rgb="FF000000"/>
      </bottom>
      <diagonal/>
    </border>
    <border>
      <left/>
      <right style="double">
        <color rgb="FF000000"/>
      </right>
      <top/>
      <bottom style="medium">
        <color rgb="FF000000"/>
      </bottom>
      <diagonal/>
    </border>
    <border>
      <left style="thin">
        <color rgb="FFBFBFBF"/>
      </left>
      <right style="thin">
        <color rgb="FFBFBFBF"/>
      </right>
      <top/>
      <bottom/>
      <diagonal/>
    </border>
    <border>
      <left style="thin">
        <color rgb="FFBFBFBF"/>
      </left>
      <right/>
      <top style="thin">
        <color rgb="FF000000"/>
      </top>
      <bottom/>
      <diagonal/>
    </border>
    <border>
      <left style="thin">
        <color rgb="FFBFBFBF"/>
      </left>
      <right/>
      <top/>
      <bottom/>
      <diagonal/>
    </border>
    <border>
      <left style="thin">
        <color rgb="FFBFBFBF"/>
      </left>
      <right/>
      <top/>
      <bottom style="thin">
        <color rgb="FF000000"/>
      </bottom>
      <diagonal/>
    </border>
    <border>
      <left/>
      <right style="thin">
        <color rgb="FFBFBFBF"/>
      </right>
      <top style="thin">
        <color rgb="FFBFBFBF"/>
      </top>
      <bottom style="thin">
        <color rgb="FFBFBFBF"/>
      </bottom>
      <diagonal/>
    </border>
    <border>
      <left/>
      <right style="thin">
        <color rgb="FFB7B7B7"/>
      </right>
      <top style="thin">
        <color rgb="FFBFBFBF"/>
      </top>
      <bottom style="thin">
        <color rgb="FFBFBFBF"/>
      </bottom>
      <diagonal/>
    </border>
    <border>
      <left/>
      <right style="thin">
        <color rgb="FFBFBFBF"/>
      </right>
      <top/>
      <bottom style="thin">
        <color rgb="FFBFBFBF"/>
      </bottom>
      <diagonal/>
    </border>
    <border>
      <left/>
      <right style="thin">
        <color rgb="FFB7B7B7"/>
      </right>
      <top/>
      <bottom style="thin">
        <color rgb="FFBFBFBF"/>
      </bottom>
      <diagonal/>
    </border>
    <border>
      <left/>
      <right style="thin">
        <color rgb="FFB7B7B7"/>
      </right>
      <top/>
      <bottom/>
      <diagonal/>
    </border>
    <border>
      <left/>
      <right style="thin">
        <color rgb="FFBFBFBF"/>
      </right>
      <top/>
      <bottom/>
      <diagonal/>
    </border>
    <border>
      <left style="double">
        <color rgb="FF000000"/>
      </left>
      <right/>
      <top style="double">
        <color rgb="FF000000"/>
      </top>
      <bottom style="thin">
        <color rgb="FF000000"/>
      </bottom>
      <diagonal/>
    </border>
    <border>
      <left style="thin">
        <color rgb="FFE36C09"/>
      </left>
      <right style="thin">
        <color rgb="FFE36C09"/>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style="thin">
        <color rgb="FF000000"/>
      </bottom>
      <diagonal/>
    </border>
    <border>
      <left style="thin">
        <color rgb="FFBFBFBF"/>
      </left>
      <right/>
      <top style="thin">
        <color rgb="FFBFBFBF"/>
      </top>
      <bottom style="thin">
        <color rgb="FF000000"/>
      </bottom>
      <diagonal/>
    </border>
    <border>
      <left style="thin">
        <color rgb="FFBFBFBF"/>
      </left>
      <right style="double">
        <color rgb="FF000000"/>
      </right>
      <top style="thin">
        <color rgb="FFBFBFBF"/>
      </top>
      <bottom style="thin">
        <color rgb="FF000000"/>
      </bottom>
      <diagonal/>
    </border>
    <border>
      <left style="double">
        <color rgb="FF000000"/>
      </left>
      <right/>
      <top/>
      <bottom style="double">
        <color rgb="FF000000"/>
      </bottom>
      <diagonal/>
    </border>
    <border>
      <left style="thin">
        <color rgb="FFE36C09"/>
      </left>
      <right style="thin">
        <color rgb="FFE36C09"/>
      </right>
      <top/>
      <bottom style="double">
        <color rgb="FF000000"/>
      </bottom>
      <diagonal/>
    </border>
    <border>
      <left/>
      <right style="double">
        <color rgb="FF000000"/>
      </right>
      <top/>
      <bottom style="double">
        <color rgb="FF000000"/>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diagonal/>
    </border>
    <border>
      <left/>
      <right style="double">
        <color rgb="FF7F7F7F"/>
      </right>
      <top style="dotted">
        <color rgb="FFBFBFBF"/>
      </top>
      <bottom style="dotted">
        <color rgb="FFBFBFBF"/>
      </bottom>
      <diagonal/>
    </border>
    <border>
      <left/>
      <right/>
      <top style="dotted">
        <color rgb="FFBFBFBF"/>
      </top>
      <bottom style="dotted">
        <color rgb="FFBFBFBF"/>
      </bottom>
      <diagonal/>
    </border>
    <border>
      <left/>
      <right style="double">
        <color rgb="FF7F7F7F"/>
      </right>
      <top style="dotted">
        <color rgb="FFBFBFBF"/>
      </top>
      <bottom style="dotted">
        <color rgb="FFB7B7B7"/>
      </bottom>
      <diagonal/>
    </border>
    <border>
      <left/>
      <right style="double">
        <color rgb="FF7F7F7F"/>
      </right>
      <top/>
      <bottom style="thin">
        <color rgb="FF000000"/>
      </bottom>
      <diagonal/>
    </border>
    <border>
      <left/>
      <right style="double">
        <color rgb="FF7F7F7F"/>
      </right>
      <top/>
      <bottom style="dotted">
        <color rgb="FFBFBFBF"/>
      </bottom>
      <diagonal/>
    </border>
    <border>
      <left/>
      <right style="double">
        <color rgb="FF7F7F7F"/>
      </right>
      <top/>
      <bottom style="dotted">
        <color rgb="FFB7B7B7"/>
      </bottom>
      <diagonal/>
    </border>
    <border>
      <left style="double">
        <color rgb="FF7F7F7F"/>
      </left>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right/>
      <top style="thin">
        <color rgb="FFA5A5A5"/>
      </top>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thin">
        <color rgb="FFB7B7B7"/>
      </left>
      <right style="thin">
        <color rgb="FFB7B7B7"/>
      </right>
      <top style="thin">
        <color rgb="FFB7B7B7"/>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rgb="FFBFBFBF"/>
      </right>
      <top style="thin">
        <color theme="0" tint="-0.24994659260841701"/>
      </top>
      <bottom style="thin">
        <color indexed="64"/>
      </bottom>
      <diagonal/>
    </border>
    <border>
      <left style="thin">
        <color rgb="FFBFBFBF"/>
      </left>
      <right style="thin">
        <color rgb="FFBFBFBF"/>
      </right>
      <top style="thin">
        <color theme="0" tint="-0.24994659260841701"/>
      </top>
      <bottom style="thin">
        <color indexed="64"/>
      </bottom>
      <diagonal/>
    </border>
  </borders>
  <cellStyleXfs count="1">
    <xf numFmtId="0" fontId="0" fillId="0" borderId="0"/>
  </cellStyleXfs>
  <cellXfs count="371">
    <xf numFmtId="0" fontId="0" fillId="0" borderId="0" xfId="0" applyFont="1" applyAlignment="1"/>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7" fillId="0" borderId="0" xfId="0" applyFont="1" applyAlignment="1">
      <alignment vertical="center" wrapText="1"/>
    </xf>
    <xf numFmtId="0" fontId="11" fillId="9" borderId="36"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39" xfId="0" applyFont="1" applyFill="1" applyBorder="1" applyAlignment="1">
      <alignment horizontal="center" vertical="center" wrapText="1"/>
    </xf>
    <xf numFmtId="0" fontId="11" fillId="11" borderId="39" xfId="0" applyFont="1" applyFill="1" applyBorder="1" applyAlignment="1">
      <alignment horizontal="center" vertical="center" wrapText="1"/>
    </xf>
    <xf numFmtId="49" fontId="11" fillId="10" borderId="39" xfId="0" applyNumberFormat="1"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6" fillId="0" borderId="46" xfId="0" applyFont="1" applyBorder="1" applyAlignment="1">
      <alignment horizontal="center" vertical="center"/>
    </xf>
    <xf numFmtId="0" fontId="13" fillId="0" borderId="47" xfId="0" applyFont="1" applyBorder="1" applyAlignment="1">
      <alignment horizontal="left" vertical="center" wrapText="1"/>
    </xf>
    <xf numFmtId="49" fontId="13" fillId="0" borderId="47"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5" fillId="0" borderId="47" xfId="0" applyFont="1" applyBorder="1" applyAlignment="1">
      <alignment horizontal="center" vertical="center" wrapText="1"/>
    </xf>
    <xf numFmtId="0" fontId="14" fillId="0" borderId="47" xfId="0" applyFont="1" applyBorder="1" applyAlignment="1">
      <alignment horizontal="center" vertical="center" wrapText="1"/>
    </xf>
    <xf numFmtId="164" fontId="15" fillId="0" borderId="47" xfId="0" applyNumberFormat="1" applyFont="1" applyBorder="1" applyAlignment="1">
      <alignment vertical="center"/>
    </xf>
    <xf numFmtId="164" fontId="17" fillId="0" borderId="47" xfId="0" applyNumberFormat="1" applyFont="1" applyBorder="1" applyAlignment="1">
      <alignment vertical="center"/>
    </xf>
    <xf numFmtId="49" fontId="14" fillId="0" borderId="47" xfId="0" applyNumberFormat="1" applyFont="1" applyBorder="1" applyAlignment="1">
      <alignment horizontal="center" vertical="center"/>
    </xf>
    <xf numFmtId="0" fontId="18" fillId="0" borderId="54" xfId="0" applyFont="1" applyBorder="1" applyAlignment="1">
      <alignment horizontal="center" vertical="center"/>
    </xf>
    <xf numFmtId="0" fontId="14" fillId="0" borderId="55" xfId="0" applyFont="1" applyBorder="1" applyAlignment="1">
      <alignment horizontal="left" vertical="center" wrapText="1"/>
    </xf>
    <xf numFmtId="49" fontId="14" fillId="0" borderId="55" xfId="0" applyNumberFormat="1" applyFont="1" applyBorder="1" applyAlignment="1">
      <alignment horizontal="center" vertical="center" wrapText="1"/>
    </xf>
    <xf numFmtId="0" fontId="14" fillId="0" borderId="55" xfId="0" applyFont="1" applyBorder="1" applyAlignment="1">
      <alignment horizontal="center" vertical="center" wrapText="1"/>
    </xf>
    <xf numFmtId="0" fontId="15" fillId="0" borderId="55" xfId="0" applyFont="1" applyBorder="1" applyAlignment="1">
      <alignment horizontal="center" vertical="center" wrapText="1"/>
    </xf>
    <xf numFmtId="164" fontId="15" fillId="0" borderId="55" xfId="0" applyNumberFormat="1" applyFont="1" applyBorder="1" applyAlignment="1">
      <alignment vertical="center"/>
    </xf>
    <xf numFmtId="164" fontId="17" fillId="0" borderId="55" xfId="0" applyNumberFormat="1" applyFont="1" applyBorder="1" applyAlignment="1">
      <alignment vertical="center"/>
    </xf>
    <xf numFmtId="49" fontId="14" fillId="0" borderId="55" xfId="0" applyNumberFormat="1" applyFont="1" applyBorder="1" applyAlignment="1">
      <alignment horizontal="center" vertical="center"/>
    </xf>
    <xf numFmtId="0" fontId="16" fillId="0" borderId="57" xfId="0" applyFont="1" applyBorder="1" applyAlignment="1">
      <alignment horizontal="center" vertical="center"/>
    </xf>
    <xf numFmtId="0" fontId="13" fillId="0" borderId="58" xfId="0" applyFont="1" applyBorder="1" applyAlignment="1">
      <alignment horizontal="left" vertical="center" wrapText="1"/>
    </xf>
    <xf numFmtId="49" fontId="13" fillId="0" borderId="58" xfId="0" applyNumberFormat="1" applyFont="1" applyBorder="1" applyAlignment="1">
      <alignment horizontal="center" vertical="center" wrapText="1"/>
    </xf>
    <xf numFmtId="0" fontId="13" fillId="0" borderId="58" xfId="0" applyFont="1" applyBorder="1" applyAlignment="1">
      <alignment horizontal="center" vertical="center" wrapText="1"/>
    </xf>
    <xf numFmtId="0" fontId="15" fillId="0" borderId="58" xfId="0" applyFont="1" applyBorder="1" applyAlignment="1">
      <alignment horizontal="center" vertical="center" wrapText="1"/>
    </xf>
    <xf numFmtId="0" fontId="14" fillId="0" borderId="58" xfId="0" applyFont="1" applyBorder="1" applyAlignment="1">
      <alignment horizontal="center" vertical="center" wrapText="1"/>
    </xf>
    <xf numFmtId="164" fontId="15" fillId="0" borderId="58" xfId="0" applyNumberFormat="1" applyFont="1" applyBorder="1" applyAlignment="1">
      <alignment vertical="center"/>
    </xf>
    <xf numFmtId="0" fontId="16" fillId="0" borderId="59" xfId="0" applyFont="1" applyBorder="1" applyAlignment="1">
      <alignment horizontal="center" vertical="center"/>
    </xf>
    <xf numFmtId="0" fontId="14" fillId="0" borderId="51" xfId="0" applyFont="1" applyBorder="1" applyAlignment="1">
      <alignment horizontal="left" vertical="center" wrapText="1"/>
    </xf>
    <xf numFmtId="0" fontId="14" fillId="0" borderId="60" xfId="0" applyFont="1" applyBorder="1" applyAlignment="1">
      <alignment horizontal="left" vertical="center" wrapText="1"/>
    </xf>
    <xf numFmtId="0" fontId="15" fillId="0" borderId="51" xfId="0" applyFont="1" applyBorder="1" applyAlignment="1">
      <alignment horizontal="center" vertical="center" wrapText="1"/>
    </xf>
    <xf numFmtId="0" fontId="14" fillId="0" borderId="51" xfId="0" applyFont="1" applyBorder="1" applyAlignment="1">
      <alignment horizontal="center" vertical="center" wrapText="1"/>
    </xf>
    <xf numFmtId="164" fontId="15" fillId="0" borderId="51" xfId="0" applyNumberFormat="1" applyFont="1" applyBorder="1" applyAlignment="1">
      <alignment vertical="center"/>
    </xf>
    <xf numFmtId="164" fontId="15" fillId="0" borderId="61" xfId="0" applyNumberFormat="1" applyFont="1" applyBorder="1" applyAlignment="1">
      <alignment vertical="center"/>
    </xf>
    <xf numFmtId="164" fontId="17" fillId="0" borderId="61" xfId="0" applyNumberFormat="1" applyFont="1" applyBorder="1" applyAlignment="1">
      <alignment vertical="center"/>
    </xf>
    <xf numFmtId="0" fontId="14" fillId="0" borderId="61" xfId="0" applyFont="1" applyBorder="1" applyAlignment="1">
      <alignment horizontal="center" vertical="center" wrapText="1"/>
    </xf>
    <xf numFmtId="49" fontId="14" fillId="0" borderId="61" xfId="0" applyNumberFormat="1" applyFont="1" applyBorder="1" applyAlignment="1">
      <alignment horizontal="center" vertical="center"/>
    </xf>
    <xf numFmtId="0" fontId="16" fillId="0" borderId="65" xfId="0" applyFont="1" applyBorder="1" applyAlignment="1">
      <alignment horizontal="center" vertical="center"/>
    </xf>
    <xf numFmtId="0" fontId="13" fillId="0" borderId="66" xfId="0" applyFont="1" applyBorder="1" applyAlignment="1">
      <alignment horizontal="left" vertical="center" wrapText="1"/>
    </xf>
    <xf numFmtId="0" fontId="15" fillId="0" borderId="66" xfId="0" applyFont="1" applyBorder="1" applyAlignment="1">
      <alignment horizontal="center" vertical="center" wrapText="1"/>
    </xf>
    <xf numFmtId="0" fontId="14" fillId="0" borderId="66" xfId="0" applyFont="1" applyBorder="1" applyAlignment="1">
      <alignment horizontal="center" vertical="center" wrapText="1"/>
    </xf>
    <xf numFmtId="164" fontId="15" fillId="0" borderId="66" xfId="0" applyNumberFormat="1" applyFont="1" applyBorder="1" applyAlignment="1">
      <alignment vertical="center"/>
    </xf>
    <xf numFmtId="164" fontId="17" fillId="0" borderId="66" xfId="0" applyNumberFormat="1" applyFont="1" applyBorder="1" applyAlignment="1">
      <alignment vertical="center"/>
    </xf>
    <xf numFmtId="49" fontId="14" fillId="0" borderId="66" xfId="0" applyNumberFormat="1" applyFont="1" applyBorder="1" applyAlignment="1">
      <alignment horizontal="center" vertical="center"/>
    </xf>
    <xf numFmtId="0" fontId="16" fillId="0" borderId="70" xfId="0" applyFont="1" applyBorder="1" applyAlignment="1">
      <alignment horizontal="center" vertical="center"/>
    </xf>
    <xf numFmtId="0" fontId="15" fillId="0" borderId="60" xfId="0" applyFont="1" applyBorder="1" applyAlignment="1">
      <alignment horizontal="center" vertical="center" wrapText="1"/>
    </xf>
    <xf numFmtId="0" fontId="14" fillId="0" borderId="60" xfId="0" applyFont="1" applyBorder="1" applyAlignment="1">
      <alignment horizontal="center" vertical="center" wrapText="1"/>
    </xf>
    <xf numFmtId="164" fontId="15" fillId="0" borderId="60" xfId="0" applyNumberFormat="1" applyFont="1" applyBorder="1" applyAlignment="1">
      <alignment vertical="center"/>
    </xf>
    <xf numFmtId="164" fontId="15" fillId="0" borderId="71" xfId="0" applyNumberFormat="1" applyFont="1" applyBorder="1" applyAlignment="1">
      <alignment vertical="center"/>
    </xf>
    <xf numFmtId="164" fontId="17" fillId="0" borderId="71" xfId="0" applyNumberFormat="1" applyFont="1" applyBorder="1" applyAlignment="1">
      <alignment vertical="center"/>
    </xf>
    <xf numFmtId="0" fontId="14" fillId="0" borderId="71" xfId="0" applyFont="1" applyBorder="1" applyAlignment="1">
      <alignment horizontal="center" vertical="center" wrapText="1"/>
    </xf>
    <xf numFmtId="49" fontId="14" fillId="0" borderId="71" xfId="0" applyNumberFormat="1" applyFont="1" applyBorder="1" applyAlignment="1">
      <alignment horizontal="center" vertical="center"/>
    </xf>
    <xf numFmtId="0" fontId="13" fillId="0" borderId="51" xfId="0" applyFont="1" applyBorder="1" applyAlignment="1">
      <alignment horizontal="left" vertical="center" wrapText="1"/>
    </xf>
    <xf numFmtId="164" fontId="17" fillId="0" borderId="58" xfId="0" applyNumberFormat="1" applyFont="1" applyBorder="1" applyAlignment="1">
      <alignment vertical="center"/>
    </xf>
    <xf numFmtId="49" fontId="14" fillId="0" borderId="58" xfId="0" applyNumberFormat="1" applyFont="1" applyBorder="1" applyAlignment="1">
      <alignment horizontal="center" vertical="center"/>
    </xf>
    <xf numFmtId="0" fontId="18" fillId="0" borderId="75" xfId="0" applyFont="1" applyBorder="1" applyAlignment="1">
      <alignment horizontal="center" vertical="center"/>
    </xf>
    <xf numFmtId="0" fontId="14" fillId="0" borderId="71" xfId="0" applyFont="1" applyBorder="1" applyAlignment="1">
      <alignment horizontal="left" vertical="center" wrapText="1"/>
    </xf>
    <xf numFmtId="0" fontId="15" fillId="0" borderId="71" xfId="0" applyFont="1" applyBorder="1" applyAlignment="1">
      <alignment horizontal="center" vertical="center" wrapText="1"/>
    </xf>
    <xf numFmtId="0" fontId="14" fillId="0" borderId="58" xfId="0" applyFont="1" applyBorder="1" applyAlignment="1">
      <alignment horizontal="left" vertical="center" wrapText="1"/>
    </xf>
    <xf numFmtId="164" fontId="15" fillId="0" borderId="58" xfId="0" applyNumberFormat="1" applyFont="1" applyBorder="1" applyAlignment="1">
      <alignment vertical="center"/>
    </xf>
    <xf numFmtId="164" fontId="15" fillId="0" borderId="55" xfId="0" applyNumberFormat="1" applyFont="1" applyBorder="1" applyAlignment="1">
      <alignment vertical="center"/>
    </xf>
    <xf numFmtId="0" fontId="16" fillId="0" borderId="54" xfId="0" applyFont="1" applyBorder="1" applyAlignment="1">
      <alignment horizontal="center" vertical="center"/>
    </xf>
    <xf numFmtId="0" fontId="13" fillId="0" borderId="55" xfId="0" applyFont="1" applyBorder="1" applyAlignment="1">
      <alignment horizontal="left" vertical="center" wrapText="1"/>
    </xf>
    <xf numFmtId="0" fontId="18" fillId="0" borderId="57" xfId="0" applyFont="1" applyBorder="1" applyAlignment="1">
      <alignment horizontal="center" vertical="center"/>
    </xf>
    <xf numFmtId="0" fontId="13" fillId="0" borderId="77" xfId="0" applyFont="1" applyBorder="1" applyAlignment="1">
      <alignment horizontal="left" vertical="center" wrapText="1"/>
    </xf>
    <xf numFmtId="0" fontId="19" fillId="2" borderId="80" xfId="0" applyFont="1" applyFill="1" applyBorder="1" applyAlignment="1">
      <alignment vertical="center" wrapText="1"/>
    </xf>
    <xf numFmtId="39" fontId="19" fillId="2" borderId="80" xfId="0" applyNumberFormat="1" applyFont="1" applyFill="1" applyBorder="1" applyAlignment="1">
      <alignment horizontal="right" vertical="center"/>
    </xf>
    <xf numFmtId="4" fontId="19" fillId="2" borderId="80" xfId="0" applyNumberFormat="1" applyFont="1" applyFill="1" applyBorder="1" applyAlignment="1">
      <alignment horizontal="right" vertical="center" wrapText="1"/>
    </xf>
    <xf numFmtId="164" fontId="20" fillId="2" borderId="84" xfId="0" applyNumberFormat="1" applyFont="1" applyFill="1" applyBorder="1" applyAlignment="1">
      <alignment horizontal="right" vertical="center"/>
    </xf>
    <xf numFmtId="0" fontId="19" fillId="2" borderId="79" xfId="0" applyFont="1" applyFill="1" applyBorder="1" applyAlignment="1">
      <alignment vertical="center" wrapText="1"/>
    </xf>
    <xf numFmtId="164" fontId="19" fillId="2" borderId="84" xfId="0" applyNumberFormat="1" applyFont="1" applyFill="1" applyBorder="1" applyAlignment="1">
      <alignment horizontal="right" vertical="center"/>
    </xf>
    <xf numFmtId="164" fontId="17" fillId="2" borderId="84" xfId="0" applyNumberFormat="1" applyFont="1" applyFill="1" applyBorder="1" applyAlignment="1">
      <alignment horizontal="right" vertical="center"/>
    </xf>
    <xf numFmtId="0" fontId="22" fillId="0" borderId="92" xfId="0" applyFont="1" applyBorder="1" applyAlignment="1">
      <alignment vertical="center" wrapText="1"/>
    </xf>
    <xf numFmtId="0" fontId="23" fillId="0" borderId="91" xfId="0" applyFont="1" applyBorder="1" applyAlignment="1">
      <alignment vertical="center"/>
    </xf>
    <xf numFmtId="164" fontId="23" fillId="0" borderId="91" xfId="0" applyNumberFormat="1" applyFont="1" applyBorder="1" applyAlignment="1">
      <alignment vertical="center"/>
    </xf>
    <xf numFmtId="49" fontId="23" fillId="0" borderId="91" xfId="0" applyNumberFormat="1" applyFont="1" applyBorder="1" applyAlignment="1">
      <alignment vertical="center"/>
    </xf>
    <xf numFmtId="0" fontId="23" fillId="0" borderId="57"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vertical="center"/>
    </xf>
    <xf numFmtId="0" fontId="23" fillId="0" borderId="93" xfId="0" applyFont="1" applyBorder="1" applyAlignment="1">
      <alignment vertical="center"/>
    </xf>
    <xf numFmtId="164" fontId="23" fillId="0" borderId="93" xfId="0" applyNumberFormat="1" applyFont="1" applyBorder="1" applyAlignment="1">
      <alignment vertical="center"/>
    </xf>
    <xf numFmtId="49" fontId="23" fillId="0" borderId="93" xfId="0" applyNumberFormat="1" applyFont="1" applyBorder="1" applyAlignment="1">
      <alignment vertical="center"/>
    </xf>
    <xf numFmtId="49" fontId="22" fillId="0" borderId="93" xfId="0" applyNumberFormat="1" applyFont="1" applyBorder="1" applyAlignment="1">
      <alignment horizontal="center" vertical="center"/>
    </xf>
    <xf numFmtId="0" fontId="16" fillId="0" borderId="59" xfId="0" applyFont="1" applyBorder="1" applyAlignment="1">
      <alignment horizontal="center" vertical="center"/>
    </xf>
    <xf numFmtId="0" fontId="14" fillId="0" borderId="0" xfId="0" applyFont="1" applyAlignment="1">
      <alignment horizontal="left" vertical="center" wrapText="1"/>
    </xf>
    <xf numFmtId="0" fontId="15" fillId="0" borderId="96" xfId="0" applyFont="1" applyBorder="1" applyAlignment="1">
      <alignment horizontal="center" vertical="center" wrapText="1"/>
    </xf>
    <xf numFmtId="0" fontId="14" fillId="0" borderId="96" xfId="0" applyFont="1" applyBorder="1" applyAlignment="1">
      <alignment horizontal="center" vertical="center" wrapText="1"/>
    </xf>
    <xf numFmtId="164" fontId="15" fillId="0" borderId="96" xfId="0" applyNumberFormat="1" applyFont="1" applyBorder="1" applyAlignment="1">
      <alignment vertical="center"/>
    </xf>
    <xf numFmtId="164" fontId="17" fillId="0" borderId="96" xfId="0" applyNumberFormat="1" applyFont="1" applyBorder="1" applyAlignment="1">
      <alignment vertical="center"/>
    </xf>
    <xf numFmtId="49" fontId="14" fillId="0" borderId="96" xfId="0" applyNumberFormat="1" applyFont="1" applyBorder="1" applyAlignment="1">
      <alignment horizontal="center" vertical="center"/>
    </xf>
    <xf numFmtId="0" fontId="6" fillId="0" borderId="0" xfId="0" applyFont="1"/>
    <xf numFmtId="0" fontId="24" fillId="0" borderId="0" xfId="0" applyFont="1"/>
    <xf numFmtId="0" fontId="25" fillId="0" borderId="0" xfId="0" applyFont="1" applyAlignment="1">
      <alignment vertical="center"/>
    </xf>
    <xf numFmtId="0" fontId="25" fillId="0" borderId="0" xfId="0" applyFont="1"/>
    <xf numFmtId="0" fontId="26" fillId="0" borderId="0" xfId="0" applyFont="1"/>
    <xf numFmtId="0" fontId="18" fillId="0" borderId="0" xfId="0" applyFont="1" applyAlignment="1">
      <alignment horizontal="right"/>
    </xf>
    <xf numFmtId="165" fontId="27" fillId="0" borderId="0" xfId="0" applyNumberFormat="1" applyFont="1" applyAlignment="1">
      <alignment horizontal="left" vertical="center"/>
    </xf>
    <xf numFmtId="0" fontId="24" fillId="0" borderId="0" xfId="0" applyFont="1" applyAlignment="1">
      <alignment vertical="top"/>
    </xf>
    <xf numFmtId="165" fontId="27" fillId="0" borderId="0" xfId="0" applyNumberFormat="1" applyFont="1" applyAlignment="1">
      <alignment horizontal="left" vertical="top"/>
    </xf>
    <xf numFmtId="0" fontId="8" fillId="0" borderId="0" xfId="0" applyFont="1" applyAlignment="1">
      <alignment vertical="center" wrapText="1"/>
    </xf>
    <xf numFmtId="0" fontId="6" fillId="0" borderId="0" xfId="0" applyFont="1" applyAlignment="1">
      <alignment vertical="center" wrapText="1"/>
    </xf>
    <xf numFmtId="0" fontId="25" fillId="0" borderId="0" xfId="0" applyFont="1" applyAlignment="1">
      <alignment horizontal="left" vertical="center"/>
    </xf>
    <xf numFmtId="0" fontId="28" fillId="2" borderId="97" xfId="0" applyFont="1" applyFill="1" applyBorder="1" applyAlignment="1">
      <alignment horizontal="center" vertical="center"/>
    </xf>
    <xf numFmtId="0" fontId="28" fillId="2" borderId="98" xfId="0" applyFont="1" applyFill="1" applyBorder="1" applyAlignment="1">
      <alignment horizontal="center" vertical="center"/>
    </xf>
    <xf numFmtId="49" fontId="28" fillId="2" borderId="99" xfId="0" applyNumberFormat="1" applyFont="1" applyFill="1" applyBorder="1" applyAlignment="1">
      <alignment horizontal="center" vertical="center" wrapText="1"/>
    </xf>
    <xf numFmtId="0" fontId="27" fillId="0" borderId="100" xfId="0" applyFont="1" applyBorder="1" applyAlignment="1">
      <alignment horizontal="center" vertical="center"/>
    </xf>
    <xf numFmtId="164" fontId="27" fillId="0" borderId="102" xfId="0" applyNumberFormat="1" applyFont="1" applyBorder="1" applyAlignment="1">
      <alignment horizontal="right" vertical="center"/>
    </xf>
    <xf numFmtId="0" fontId="27" fillId="0" borderId="100" xfId="0" applyFont="1" applyBorder="1" applyAlignment="1">
      <alignment horizontal="center" vertical="center"/>
    </xf>
    <xf numFmtId="0" fontId="27" fillId="0" borderId="103" xfId="0" applyFont="1" applyBorder="1" applyAlignment="1">
      <alignment horizontal="center" vertical="center"/>
    </xf>
    <xf numFmtId="164" fontId="27" fillId="0" borderId="105" xfId="0" applyNumberFormat="1" applyFont="1" applyBorder="1" applyAlignment="1">
      <alignment horizontal="right" vertical="center"/>
    </xf>
    <xf numFmtId="0" fontId="29" fillId="2" borderId="106" xfId="0" applyFont="1" applyFill="1" applyBorder="1" applyAlignment="1">
      <alignment horizontal="center" vertical="center"/>
    </xf>
    <xf numFmtId="164" fontId="17" fillId="2" borderId="108" xfId="0" applyNumberFormat="1" applyFont="1" applyFill="1" applyBorder="1" applyAlignment="1">
      <alignment horizontal="right" vertical="center"/>
    </xf>
    <xf numFmtId="0" fontId="7" fillId="0" borderId="109" xfId="0" applyFont="1" applyBorder="1" applyAlignment="1">
      <alignment vertical="center" wrapText="1"/>
    </xf>
    <xf numFmtId="0" fontId="7" fillId="0" borderId="110" xfId="0" applyFont="1" applyBorder="1" applyAlignment="1">
      <alignment vertical="center" wrapText="1"/>
    </xf>
    <xf numFmtId="0" fontId="7" fillId="0" borderId="111" xfId="0" applyFont="1" applyBorder="1" applyAlignment="1">
      <alignment vertical="center" wrapText="1"/>
    </xf>
    <xf numFmtId="0" fontId="31" fillId="0" borderId="0" xfId="0" applyFont="1" applyAlignment="1">
      <alignment horizontal="left" vertical="center"/>
    </xf>
    <xf numFmtId="0" fontId="7" fillId="0" borderId="113" xfId="0" applyFont="1" applyBorder="1"/>
    <xf numFmtId="0" fontId="29" fillId="0" borderId="0" xfId="0" applyFont="1" applyAlignment="1">
      <alignment horizontal="left" vertical="center" wrapText="1"/>
    </xf>
    <xf numFmtId="164" fontId="15" fillId="0" borderId="113" xfId="0" applyNumberFormat="1" applyFont="1" applyBorder="1" applyAlignment="1">
      <alignment horizontal="right" vertical="center"/>
    </xf>
    <xf numFmtId="0" fontId="29" fillId="0" borderId="115" xfId="0" applyFont="1" applyBorder="1" applyAlignment="1">
      <alignment horizontal="left" vertical="center" wrapText="1"/>
    </xf>
    <xf numFmtId="164" fontId="15" fillId="0" borderId="116" xfId="0" applyNumberFormat="1" applyFont="1" applyBorder="1" applyAlignment="1">
      <alignment horizontal="right" vertical="center"/>
    </xf>
    <xf numFmtId="0" fontId="29" fillId="0" borderId="117" xfId="0" applyFont="1" applyBorder="1" applyAlignment="1">
      <alignment horizontal="left" vertical="center" wrapText="1"/>
    </xf>
    <xf numFmtId="164" fontId="15" fillId="0" borderId="118" xfId="0" applyNumberFormat="1" applyFont="1" applyBorder="1" applyAlignment="1">
      <alignment horizontal="right" vertical="center"/>
    </xf>
    <xf numFmtId="164" fontId="15" fillId="0" borderId="119" xfId="0" applyNumberFormat="1" applyFont="1" applyBorder="1" applyAlignment="1">
      <alignment horizontal="right" vertical="center"/>
    </xf>
    <xf numFmtId="0" fontId="30" fillId="0" borderId="0" xfId="0" applyFont="1" applyAlignment="1">
      <alignment horizontal="left" vertical="center" wrapText="1"/>
    </xf>
    <xf numFmtId="166" fontId="32" fillId="0" borderId="113" xfId="0" applyNumberFormat="1" applyFont="1" applyBorder="1" applyAlignment="1">
      <alignment horizontal="right" vertical="center"/>
    </xf>
    <xf numFmtId="39" fontId="7" fillId="0" borderId="113" xfId="0" applyNumberFormat="1" applyFont="1" applyBorder="1"/>
    <xf numFmtId="0" fontId="29" fillId="0" borderId="0" xfId="0" applyFont="1" applyAlignment="1">
      <alignment horizontal="left"/>
    </xf>
    <xf numFmtId="164" fontId="15" fillId="0" borderId="120" xfId="0" applyNumberFormat="1" applyFont="1" applyBorder="1" applyAlignment="1">
      <alignment horizontal="right" vertical="center"/>
    </xf>
    <xf numFmtId="0" fontId="29" fillId="0" borderId="117" xfId="0" applyFont="1" applyBorder="1" applyAlignment="1">
      <alignment horizontal="left"/>
    </xf>
    <xf numFmtId="167" fontId="15" fillId="0" borderId="121" xfId="0" applyNumberFormat="1" applyFont="1" applyBorder="1" applyAlignment="1">
      <alignment horizontal="right" vertical="center"/>
    </xf>
    <xf numFmtId="4" fontId="15" fillId="0" borderId="113" xfId="0" applyNumberFormat="1" applyFont="1" applyBorder="1" applyAlignment="1">
      <alignment horizontal="right" vertical="center"/>
    </xf>
    <xf numFmtId="167" fontId="15" fillId="0" borderId="116" xfId="0" applyNumberFormat="1" applyFont="1" applyBorder="1" applyAlignment="1">
      <alignment horizontal="right" vertical="center"/>
    </xf>
    <xf numFmtId="44" fontId="32" fillId="0" borderId="113" xfId="0" applyNumberFormat="1" applyFont="1" applyBorder="1" applyAlignment="1">
      <alignment horizontal="right" vertical="center"/>
    </xf>
    <xf numFmtId="0" fontId="30" fillId="0" borderId="123" xfId="0" applyFont="1" applyBorder="1" applyAlignment="1">
      <alignment horizontal="left" vertical="center" wrapText="1"/>
    </xf>
    <xf numFmtId="0" fontId="30" fillId="0" borderId="124" xfId="0" applyFont="1" applyBorder="1" applyAlignment="1">
      <alignment horizontal="left" vertical="center" wrapText="1"/>
    </xf>
    <xf numFmtId="39" fontId="32" fillId="0" borderId="125" xfId="0" applyNumberFormat="1" applyFont="1" applyBorder="1" applyAlignment="1">
      <alignment horizontal="right" vertical="center" wrapText="1"/>
    </xf>
    <xf numFmtId="0" fontId="34" fillId="13" borderId="126" xfId="0" applyFont="1" applyFill="1" applyBorder="1" applyAlignment="1">
      <alignment horizontal="center" vertical="center" wrapText="1"/>
    </xf>
    <xf numFmtId="0" fontId="34" fillId="13" borderId="127" xfId="0" applyFont="1" applyFill="1" applyBorder="1" applyAlignment="1">
      <alignment horizontal="center" vertical="center" wrapText="1"/>
    </xf>
    <xf numFmtId="0" fontId="14" fillId="0" borderId="128" xfId="0" applyFont="1" applyBorder="1" applyAlignment="1">
      <alignment horizontal="left" vertical="center" wrapText="1"/>
    </xf>
    <xf numFmtId="0" fontId="14" fillId="0" borderId="129" xfId="0" applyFont="1" applyBorder="1" applyAlignment="1">
      <alignment horizontal="left" vertical="center" wrapText="1"/>
    </xf>
    <xf numFmtId="0" fontId="14" fillId="0" borderId="130" xfId="0" applyFont="1" applyBorder="1" applyAlignment="1">
      <alignment horizontal="left" vertical="center" wrapText="1"/>
    </xf>
    <xf numFmtId="0" fontId="14" fillId="0" borderId="131" xfId="0" applyFont="1" applyBorder="1" applyAlignment="1">
      <alignment horizontal="left" vertical="center" wrapText="1"/>
    </xf>
    <xf numFmtId="0" fontId="6" fillId="0" borderId="0" xfId="0" applyFont="1" applyAlignment="1">
      <alignment vertical="center"/>
    </xf>
    <xf numFmtId="0" fontId="36" fillId="14" borderId="132" xfId="0" applyFont="1" applyFill="1" applyBorder="1" applyAlignment="1">
      <alignment horizontal="center" vertical="center" wrapText="1"/>
    </xf>
    <xf numFmtId="0" fontId="36" fillId="14" borderId="133" xfId="0" applyFont="1" applyFill="1" applyBorder="1" applyAlignment="1">
      <alignment horizontal="center" vertical="center" wrapText="1"/>
    </xf>
    <xf numFmtId="0" fontId="37" fillId="0" borderId="135" xfId="0" applyFont="1" applyBorder="1" applyAlignment="1">
      <alignment horizontal="left" vertical="center" wrapText="1"/>
    </xf>
    <xf numFmtId="0" fontId="38" fillId="0" borderId="0" xfId="0" applyFont="1" applyAlignment="1">
      <alignment vertical="center"/>
    </xf>
    <xf numFmtId="0" fontId="9" fillId="0" borderId="141" xfId="0" applyFont="1" applyBorder="1" applyAlignment="1">
      <alignment horizontal="center" vertical="center"/>
    </xf>
    <xf numFmtId="0" fontId="31" fillId="0" borderId="141" xfId="0" applyFont="1" applyBorder="1" applyAlignment="1">
      <alignment horizontal="center" vertical="center"/>
    </xf>
    <xf numFmtId="0" fontId="34" fillId="13" borderId="142" xfId="0" applyFont="1" applyFill="1" applyBorder="1" applyAlignment="1">
      <alignment horizontal="center" vertical="center" wrapText="1"/>
    </xf>
    <xf numFmtId="0" fontId="34" fillId="13" borderId="143" xfId="0" applyFont="1" applyFill="1" applyBorder="1" applyAlignment="1">
      <alignment horizontal="center" vertical="center" wrapText="1"/>
    </xf>
    <xf numFmtId="0" fontId="39" fillId="13" borderId="143" xfId="0" applyFont="1" applyFill="1" applyBorder="1" applyAlignment="1">
      <alignment horizontal="center" vertical="center" wrapText="1"/>
    </xf>
    <xf numFmtId="0" fontId="39" fillId="13" borderId="142" xfId="0" applyFont="1" applyFill="1" applyBorder="1" applyAlignment="1">
      <alignment horizontal="center" vertical="center" wrapText="1"/>
    </xf>
    <xf numFmtId="0" fontId="40" fillId="13" borderId="143" xfId="0" applyFont="1" applyFill="1" applyBorder="1" applyAlignment="1">
      <alignment horizontal="center" vertical="center" wrapText="1"/>
    </xf>
    <xf numFmtId="0" fontId="26" fillId="0" borderId="144" xfId="0" applyFont="1" applyBorder="1" applyAlignment="1">
      <alignment horizontal="left" vertical="center" wrapText="1"/>
    </xf>
    <xf numFmtId="0" fontId="6" fillId="0" borderId="145" xfId="0" applyFont="1" applyBorder="1" applyAlignment="1">
      <alignment horizontal="left" vertical="center" wrapText="1"/>
    </xf>
    <xf numFmtId="0" fontId="14" fillId="0" borderId="144" xfId="0" applyFont="1" applyBorder="1" applyAlignment="1">
      <alignment horizontal="left" vertical="center" wrapText="1"/>
    </xf>
    <xf numFmtId="0" fontId="14" fillId="0" borderId="145" xfId="0" applyFont="1" applyBorder="1" applyAlignment="1">
      <alignment horizontal="left" vertical="center" wrapText="1"/>
    </xf>
    <xf numFmtId="0" fontId="26" fillId="0" borderId="146" xfId="0" applyFont="1" applyBorder="1" applyAlignment="1">
      <alignment horizontal="left" vertical="center" wrapText="1"/>
    </xf>
    <xf numFmtId="0" fontId="26" fillId="0" borderId="147" xfId="0" applyFont="1" applyBorder="1" applyAlignment="1">
      <alignment horizontal="left" vertical="center" wrapText="1"/>
    </xf>
    <xf numFmtId="0" fontId="14" fillId="0" borderId="146" xfId="0" applyFont="1" applyBorder="1" applyAlignment="1">
      <alignment horizontal="left" vertical="center" wrapText="1"/>
    </xf>
    <xf numFmtId="0" fontId="6" fillId="0" borderId="0" xfId="0" applyFont="1" applyAlignment="1">
      <alignment horizontal="left" vertical="center"/>
    </xf>
    <xf numFmtId="0" fontId="14" fillId="0" borderId="147" xfId="0" applyFont="1" applyBorder="1" applyAlignment="1">
      <alignment horizontal="left" vertical="center" wrapText="1"/>
    </xf>
    <xf numFmtId="0" fontId="6" fillId="0" borderId="0" xfId="0" applyFont="1" applyAlignment="1">
      <alignment horizontal="left" vertical="center" wrapText="1"/>
    </xf>
    <xf numFmtId="0" fontId="14" fillId="0" borderId="148" xfId="0" applyFont="1" applyBorder="1" applyAlignment="1">
      <alignment horizontal="left" vertical="center" wrapText="1"/>
    </xf>
    <xf numFmtId="0" fontId="41" fillId="0" borderId="0" xfId="0" applyFont="1" applyAlignment="1">
      <alignment vertical="center"/>
    </xf>
    <xf numFmtId="0" fontId="42" fillId="0" borderId="0" xfId="0" applyFont="1" applyAlignment="1">
      <alignment vertical="center" wrapText="1"/>
    </xf>
    <xf numFmtId="0" fontId="25" fillId="0" borderId="149" xfId="0" applyFont="1" applyBorder="1" applyAlignment="1">
      <alignment horizontal="left" vertical="center" wrapText="1"/>
    </xf>
    <xf numFmtId="0" fontId="25" fillId="0" borderId="147" xfId="0" applyFont="1" applyBorder="1" applyAlignment="1">
      <alignment horizontal="left" vertical="center" wrapText="1"/>
    </xf>
    <xf numFmtId="0" fontId="25" fillId="0" borderId="0" xfId="0" applyFont="1" applyAlignment="1">
      <alignment horizontal="left" vertical="center" wrapText="1"/>
    </xf>
    <xf numFmtId="0" fontId="25" fillId="0" borderId="130" xfId="0" applyFont="1" applyBorder="1" applyAlignment="1">
      <alignment horizontal="left" vertical="center" wrapText="1"/>
    </xf>
    <xf numFmtId="0" fontId="43" fillId="15" borderId="132" xfId="0" applyFont="1" applyFill="1" applyBorder="1" applyAlignment="1">
      <alignment horizontal="center" vertical="center" wrapText="1"/>
    </xf>
    <xf numFmtId="0" fontId="44" fillId="0" borderId="135" xfId="0" applyFont="1" applyBorder="1" applyAlignment="1">
      <alignment horizontal="left" vertical="center" wrapText="1"/>
    </xf>
    <xf numFmtId="9" fontId="27" fillId="0" borderId="135" xfId="0" applyNumberFormat="1" applyFont="1" applyBorder="1" applyAlignment="1">
      <alignment horizontal="center" vertical="center" wrapText="1"/>
    </xf>
    <xf numFmtId="9" fontId="27" fillId="6" borderId="150" xfId="0" applyNumberFormat="1" applyFont="1" applyFill="1" applyBorder="1" applyAlignment="1">
      <alignment horizontal="center" vertical="center" wrapText="1"/>
    </xf>
    <xf numFmtId="0" fontId="44" fillId="0" borderId="132" xfId="0" applyFont="1" applyBorder="1" applyAlignment="1">
      <alignment horizontal="left" vertical="center" wrapText="1"/>
    </xf>
    <xf numFmtId="0" fontId="27" fillId="0" borderId="132" xfId="0" applyFont="1" applyBorder="1" applyAlignment="1">
      <alignment horizontal="center" vertical="center" wrapText="1"/>
    </xf>
    <xf numFmtId="0" fontId="27" fillId="6" borderId="132" xfId="0" applyFont="1" applyFill="1" applyBorder="1" applyAlignment="1">
      <alignment horizontal="center" vertical="center" wrapText="1"/>
    </xf>
    <xf numFmtId="9" fontId="27" fillId="0" borderId="132" xfId="0" applyNumberFormat="1" applyFont="1" applyBorder="1" applyAlignment="1">
      <alignment horizontal="center" vertical="center" wrapText="1"/>
    </xf>
    <xf numFmtId="0" fontId="27" fillId="0" borderId="135" xfId="0" applyFont="1" applyBorder="1" applyAlignment="1">
      <alignment horizontal="center" vertical="center" wrapText="1"/>
    </xf>
    <xf numFmtId="0" fontId="27" fillId="6" borderId="150" xfId="0" applyFont="1" applyFill="1" applyBorder="1" applyAlignment="1">
      <alignment horizontal="center" vertical="center" wrapText="1"/>
    </xf>
    <xf numFmtId="0" fontId="27" fillId="12" borderId="150" xfId="0" applyFont="1" applyFill="1" applyBorder="1" applyAlignment="1">
      <alignment horizontal="center" vertical="center" wrapText="1"/>
    </xf>
    <xf numFmtId="0" fontId="54" fillId="0" borderId="54" xfId="0" applyFont="1" applyBorder="1" applyAlignment="1">
      <alignment horizontal="center" vertical="center"/>
    </xf>
    <xf numFmtId="0" fontId="14" fillId="16" borderId="71" xfId="0" applyFont="1" applyFill="1" applyBorder="1" applyAlignment="1">
      <alignment horizontal="left" vertical="center" wrapText="1"/>
    </xf>
    <xf numFmtId="0" fontId="15" fillId="16" borderId="71" xfId="0" applyFont="1" applyFill="1" applyBorder="1" applyAlignment="1">
      <alignment horizontal="center" vertical="center" wrapText="1"/>
    </xf>
    <xf numFmtId="0" fontId="14" fillId="16" borderId="71" xfId="0" applyFont="1" applyFill="1" applyBorder="1" applyAlignment="1">
      <alignment horizontal="center" vertical="center" wrapText="1"/>
    </xf>
    <xf numFmtId="164" fontId="15" fillId="16" borderId="71" xfId="0" applyNumberFormat="1" applyFont="1" applyFill="1" applyBorder="1" applyAlignment="1">
      <alignment vertical="center"/>
    </xf>
    <xf numFmtId="0" fontId="0" fillId="0" borderId="0" xfId="0" applyFont="1" applyAlignment="1"/>
    <xf numFmtId="0" fontId="55" fillId="0" borderId="0" xfId="0" applyFont="1"/>
    <xf numFmtId="0" fontId="14" fillId="0" borderId="151" xfId="0" applyFont="1" applyBorder="1" applyAlignment="1">
      <alignment horizontal="left" vertical="center" wrapText="1"/>
    </xf>
    <xf numFmtId="0" fontId="18" fillId="0" borderId="70" xfId="0" applyFont="1" applyBorder="1" applyAlignment="1">
      <alignment horizontal="center" vertical="center"/>
    </xf>
    <xf numFmtId="164" fontId="17" fillId="0" borderId="60" xfId="0" applyNumberFormat="1" applyFont="1" applyBorder="1" applyAlignment="1">
      <alignment vertical="center"/>
    </xf>
    <xf numFmtId="49" fontId="14" fillId="0" borderId="60" xfId="0" applyNumberFormat="1" applyFont="1" applyBorder="1" applyAlignment="1">
      <alignment horizontal="center" vertical="center"/>
    </xf>
    <xf numFmtId="0" fontId="16" fillId="0" borderId="152" xfId="0" applyFont="1" applyBorder="1" applyAlignment="1">
      <alignment horizontal="center" vertical="center"/>
    </xf>
    <xf numFmtId="0" fontId="14" fillId="0" borderId="153" xfId="0" applyFont="1" applyBorder="1" applyAlignment="1">
      <alignment horizontal="left" vertical="center" wrapText="1"/>
    </xf>
    <xf numFmtId="0" fontId="15" fillId="0" borderId="153" xfId="0" applyFont="1" applyBorder="1" applyAlignment="1">
      <alignment horizontal="center" vertical="center" wrapText="1"/>
    </xf>
    <xf numFmtId="0" fontId="14" fillId="0" borderId="153" xfId="0" applyFont="1" applyBorder="1" applyAlignment="1">
      <alignment horizontal="center" vertical="center" wrapText="1"/>
    </xf>
    <xf numFmtId="164" fontId="15" fillId="0" borderId="153" xfId="0" applyNumberFormat="1" applyFont="1" applyBorder="1" applyAlignment="1">
      <alignment vertical="center"/>
    </xf>
    <xf numFmtId="164" fontId="17" fillId="0" borderId="153" xfId="0" applyNumberFormat="1" applyFont="1" applyBorder="1" applyAlignment="1">
      <alignment vertical="center"/>
    </xf>
    <xf numFmtId="49" fontId="14" fillId="0" borderId="153" xfId="0" applyNumberFormat="1" applyFont="1" applyBorder="1" applyAlignment="1">
      <alignment horizontal="center" vertical="center"/>
    </xf>
    <xf numFmtId="49" fontId="14" fillId="0" borderId="154" xfId="0" applyNumberFormat="1" applyFont="1" applyBorder="1" applyAlignment="1">
      <alignment horizontal="center" vertical="center"/>
    </xf>
    <xf numFmtId="164" fontId="56" fillId="0" borderId="91" xfId="0" applyNumberFormat="1" applyFont="1" applyBorder="1" applyAlignment="1">
      <alignment horizontal="right" vertical="center"/>
    </xf>
    <xf numFmtId="164" fontId="57" fillId="0" borderId="93" xfId="0" applyNumberFormat="1" applyFont="1" applyBorder="1" applyAlignment="1">
      <alignment horizontal="right" vertical="center"/>
    </xf>
    <xf numFmtId="164" fontId="15" fillId="0" borderId="155" xfId="0" applyNumberFormat="1" applyFont="1" applyBorder="1" applyAlignment="1">
      <alignment vertical="center"/>
    </xf>
    <xf numFmtId="164" fontId="15" fillId="0" borderId="156" xfId="0" applyNumberFormat="1" applyFont="1" applyBorder="1" applyAlignment="1">
      <alignment vertical="center"/>
    </xf>
    <xf numFmtId="49" fontId="14" fillId="0" borderId="157" xfId="0" applyNumberFormat="1" applyFont="1" applyBorder="1" applyAlignment="1">
      <alignment horizontal="center" vertical="center"/>
    </xf>
    <xf numFmtId="0" fontId="19" fillId="2" borderId="80" xfId="0" applyFont="1" applyFill="1" applyBorder="1" applyAlignment="1">
      <alignment horizontal="left" vertical="center" wrapText="1" indent="1"/>
    </xf>
    <xf numFmtId="0" fontId="17" fillId="2" borderId="80" xfId="0" applyFont="1" applyFill="1" applyBorder="1" applyAlignment="1">
      <alignment vertical="center" wrapText="1"/>
    </xf>
    <xf numFmtId="39" fontId="19" fillId="2" borderId="80" xfId="0" applyNumberFormat="1" applyFont="1" applyFill="1" applyBorder="1" applyAlignment="1">
      <alignment horizontal="left" vertical="center" indent="1"/>
    </xf>
    <xf numFmtId="0" fontId="13" fillId="0" borderId="47" xfId="0" applyFont="1" applyBorder="1" applyAlignment="1">
      <alignment horizontal="left" vertical="center" wrapText="1" indent="1"/>
    </xf>
    <xf numFmtId="0" fontId="14" fillId="0" borderId="55" xfId="0" applyFont="1" applyBorder="1" applyAlignment="1">
      <alignment horizontal="left" vertical="center" wrapText="1" indent="1"/>
    </xf>
    <xf numFmtId="0" fontId="13" fillId="0" borderId="58" xfId="0" applyFont="1" applyBorder="1" applyAlignment="1">
      <alignment horizontal="left" vertical="center" wrapText="1" indent="1"/>
    </xf>
    <xf numFmtId="0" fontId="14" fillId="0" borderId="51" xfId="0" applyFont="1" applyBorder="1" applyAlignment="1">
      <alignment horizontal="left" vertical="center" wrapText="1" indent="1"/>
    </xf>
    <xf numFmtId="0" fontId="13" fillId="0" borderId="66" xfId="0" applyFont="1" applyBorder="1" applyAlignment="1">
      <alignment horizontal="left" vertical="center" wrapText="1" indent="1"/>
    </xf>
    <xf numFmtId="0" fontId="14" fillId="0" borderId="60" xfId="0" applyFont="1" applyBorder="1" applyAlignment="1">
      <alignment horizontal="left" vertical="center" wrapText="1" indent="1"/>
    </xf>
    <xf numFmtId="0" fontId="14" fillId="0" borderId="71" xfId="0" applyFont="1" applyBorder="1" applyAlignment="1">
      <alignment horizontal="left" vertical="center" wrapText="1" indent="1"/>
    </xf>
    <xf numFmtId="0" fontId="14" fillId="0" borderId="58" xfId="0" applyFont="1" applyBorder="1" applyAlignment="1">
      <alignment horizontal="left" vertical="center" wrapText="1" indent="1"/>
    </xf>
    <xf numFmtId="0" fontId="13" fillId="0" borderId="55" xfId="0" applyFont="1" applyBorder="1" applyAlignment="1">
      <alignment horizontal="left" vertical="center" wrapText="1" indent="1"/>
    </xf>
    <xf numFmtId="0" fontId="13" fillId="0" borderId="77" xfId="0" applyFont="1" applyBorder="1" applyAlignment="1">
      <alignment horizontal="left" vertical="center" wrapText="1" indent="1"/>
    </xf>
    <xf numFmtId="0" fontId="52" fillId="0" borderId="91" xfId="0" applyFont="1" applyBorder="1" applyAlignment="1">
      <alignment horizontal="left" vertical="center" wrapText="1" indent="1"/>
    </xf>
    <xf numFmtId="0" fontId="53" fillId="0" borderId="93" xfId="0" applyFont="1" applyBorder="1" applyAlignment="1">
      <alignment horizontal="left" vertical="center" wrapText="1" indent="1"/>
    </xf>
    <xf numFmtId="0" fontId="13" fillId="0" borderId="96" xfId="0" applyFont="1" applyBorder="1" applyAlignment="1">
      <alignment horizontal="left" vertical="center" wrapText="1" indent="1"/>
    </xf>
    <xf numFmtId="0" fontId="14" fillId="0" borderId="153" xfId="0" applyFont="1" applyBorder="1" applyAlignment="1">
      <alignment horizontal="left" vertical="center" wrapText="1" indent="1"/>
    </xf>
    <xf numFmtId="0" fontId="13" fillId="0" borderId="51" xfId="0" applyFont="1" applyBorder="1" applyAlignment="1">
      <alignment horizontal="left" vertical="center" wrapText="1" indent="1"/>
    </xf>
    <xf numFmtId="0" fontId="14" fillId="16" borderId="71" xfId="0" applyFont="1" applyFill="1" applyBorder="1" applyAlignment="1">
      <alignment horizontal="left" vertical="center" wrapText="1" indent="1"/>
    </xf>
    <xf numFmtId="0" fontId="25" fillId="0" borderId="101" xfId="0" applyFont="1" applyBorder="1" applyAlignment="1">
      <alignment horizontal="left" vertical="center" wrapText="1" indent="1"/>
    </xf>
    <xf numFmtId="0" fontId="25" fillId="0" borderId="104" xfId="0" applyFont="1" applyBorder="1" applyAlignment="1">
      <alignment horizontal="left" vertical="center" wrapText="1" indent="1"/>
    </xf>
    <xf numFmtId="0" fontId="30" fillId="2" borderId="107" xfId="0" applyFont="1" applyFill="1" applyBorder="1" applyAlignment="1">
      <alignment horizontal="left" vertical="center" wrapText="1" indent="1"/>
    </xf>
    <xf numFmtId="0" fontId="31" fillId="0" borderId="112" xfId="0" applyFont="1" applyBorder="1" applyAlignment="1">
      <alignment horizontal="left" vertical="center" indent="1"/>
    </xf>
    <xf numFmtId="0" fontId="29" fillId="0" borderId="112" xfId="0" applyFont="1" applyBorder="1" applyAlignment="1">
      <alignment horizontal="left" vertical="center" wrapText="1" indent="1"/>
    </xf>
    <xf numFmtId="0" fontId="29" fillId="0" borderId="114" xfId="0" applyFont="1" applyBorder="1" applyAlignment="1">
      <alignment horizontal="left" vertical="center" wrapText="1" indent="1"/>
    </xf>
    <xf numFmtId="0" fontId="30" fillId="0" borderId="112" xfId="0" applyFont="1" applyBorder="1" applyAlignment="1">
      <alignment horizontal="left" vertical="center" wrapText="1" indent="1"/>
    </xf>
    <xf numFmtId="0" fontId="29" fillId="0" borderId="112" xfId="0" applyFont="1" applyBorder="1" applyAlignment="1">
      <alignment horizontal="left" indent="1"/>
    </xf>
    <xf numFmtId="0" fontId="29" fillId="0" borderId="114" xfId="0" applyFont="1" applyBorder="1" applyAlignment="1">
      <alignment horizontal="left" indent="1"/>
    </xf>
    <xf numFmtId="0" fontId="29" fillId="0" borderId="122" xfId="0" applyFont="1" applyBorder="1" applyAlignment="1">
      <alignment horizontal="left" indent="1"/>
    </xf>
    <xf numFmtId="164" fontId="15" fillId="16" borderId="55" xfId="0" applyNumberFormat="1" applyFont="1" applyFill="1" applyBorder="1" applyAlignment="1">
      <alignment vertical="center"/>
    </xf>
    <xf numFmtId="0" fontId="14" fillId="16" borderId="55" xfId="0" applyFont="1" applyFill="1" applyBorder="1" applyAlignment="1">
      <alignment horizontal="left" vertical="center" wrapText="1" indent="1"/>
    </xf>
    <xf numFmtId="0" fontId="14" fillId="16" borderId="55" xfId="0" applyFont="1" applyFill="1" applyBorder="1" applyAlignment="1">
      <alignment horizontal="left" vertical="center" wrapText="1"/>
    </xf>
    <xf numFmtId="0" fontId="15" fillId="16" borderId="55" xfId="0" applyFont="1" applyFill="1" applyBorder="1" applyAlignment="1">
      <alignment horizontal="center" vertical="center" wrapText="1"/>
    </xf>
    <xf numFmtId="0" fontId="14" fillId="16" borderId="55" xfId="0" applyFont="1" applyFill="1" applyBorder="1" applyAlignment="1">
      <alignment horizontal="center" vertical="center" wrapText="1"/>
    </xf>
    <xf numFmtId="0" fontId="14" fillId="16" borderId="58" xfId="0" applyFont="1" applyFill="1" applyBorder="1" applyAlignment="1">
      <alignment horizontal="left" vertical="center" wrapText="1" indent="1"/>
    </xf>
    <xf numFmtId="0" fontId="14" fillId="16" borderId="58" xfId="0" applyFont="1" applyFill="1" applyBorder="1" applyAlignment="1">
      <alignment horizontal="left" vertical="center" wrapText="1"/>
    </xf>
    <xf numFmtId="0" fontId="15" fillId="16" borderId="58" xfId="0" applyFont="1" applyFill="1" applyBorder="1" applyAlignment="1">
      <alignment horizontal="center" vertical="center" wrapText="1"/>
    </xf>
    <xf numFmtId="0" fontId="14" fillId="16" borderId="58" xfId="0" applyFont="1" applyFill="1" applyBorder="1" applyAlignment="1">
      <alignment horizontal="center" vertical="center" wrapText="1"/>
    </xf>
    <xf numFmtId="164" fontId="15" fillId="16" borderId="58" xfId="0" applyNumberFormat="1" applyFont="1" applyFill="1" applyBorder="1" applyAlignment="1">
      <alignment vertical="center"/>
    </xf>
    <xf numFmtId="0" fontId="14" fillId="0" borderId="51" xfId="0" applyFont="1" applyBorder="1" applyAlignment="1">
      <alignment horizontal="left" vertical="center" wrapText="1" indent="1"/>
    </xf>
    <xf numFmtId="0" fontId="10" fillId="0" borderId="51" xfId="0" applyFont="1" applyBorder="1" applyAlignment="1">
      <alignment horizontal="left" indent="1"/>
    </xf>
    <xf numFmtId="0" fontId="10" fillId="0" borderId="60" xfId="0" applyFont="1" applyBorder="1" applyAlignment="1">
      <alignment horizontal="left" indent="1"/>
    </xf>
    <xf numFmtId="1" fontId="15" fillId="0" borderId="51" xfId="0" applyNumberFormat="1" applyFont="1" applyBorder="1" applyAlignment="1">
      <alignment horizontal="center" vertical="center" wrapText="1"/>
    </xf>
    <xf numFmtId="0" fontId="58" fillId="0" borderId="51" xfId="0" applyFont="1" applyBorder="1"/>
    <xf numFmtId="0" fontId="58" fillId="0" borderId="60" xfId="0" applyFont="1" applyBorder="1"/>
    <xf numFmtId="0" fontId="14" fillId="0" borderId="53" xfId="0" applyFont="1" applyBorder="1" applyAlignment="1">
      <alignment horizontal="left" vertical="center" wrapText="1" indent="1"/>
    </xf>
    <xf numFmtId="0" fontId="10" fillId="0" borderId="53" xfId="0" applyFont="1" applyBorder="1" applyAlignment="1">
      <alignment horizontal="left" indent="1"/>
    </xf>
    <xf numFmtId="0" fontId="10" fillId="0" borderId="69" xfId="0" applyFont="1" applyBorder="1" applyAlignment="1">
      <alignment horizontal="left" indent="1"/>
    </xf>
    <xf numFmtId="0" fontId="13" fillId="0" borderId="51" xfId="0" applyFont="1" applyBorder="1" applyAlignment="1">
      <alignment horizontal="left" vertical="center" wrapText="1" indent="1"/>
    </xf>
    <xf numFmtId="0" fontId="14" fillId="0" borderId="63" xfId="0" applyFont="1" applyBorder="1" applyAlignment="1">
      <alignment horizontal="left" vertical="center" wrapText="1" indent="1"/>
    </xf>
    <xf numFmtId="0" fontId="14" fillId="0" borderId="44" xfId="0" applyFont="1" applyBorder="1" applyAlignment="1">
      <alignment horizontal="left" vertical="center" wrapText="1" indent="1"/>
    </xf>
    <xf numFmtId="0" fontId="10" fillId="0" borderId="52" xfId="0" applyFont="1" applyBorder="1" applyAlignment="1">
      <alignment horizontal="left" indent="1"/>
    </xf>
    <xf numFmtId="0" fontId="10" fillId="0" borderId="76" xfId="0" applyFont="1" applyBorder="1" applyAlignment="1">
      <alignment horizontal="left" indent="1"/>
    </xf>
    <xf numFmtId="0" fontId="14" fillId="0" borderId="43" xfId="0" applyFont="1" applyBorder="1" applyAlignment="1">
      <alignment horizontal="left" vertical="center" wrapText="1" indent="1"/>
    </xf>
    <xf numFmtId="0" fontId="13" fillId="0" borderId="43" xfId="0" applyFont="1" applyBorder="1" applyAlignment="1">
      <alignment horizontal="left" vertical="center" wrapText="1" indent="1"/>
    </xf>
    <xf numFmtId="1" fontId="15" fillId="0" borderId="63" xfId="0" applyNumberFormat="1" applyFont="1" applyBorder="1" applyAlignment="1">
      <alignment horizontal="center" vertical="center" wrapText="1"/>
    </xf>
    <xf numFmtId="0" fontId="14" fillId="0" borderId="64" xfId="0" applyFont="1" applyBorder="1" applyAlignment="1">
      <alignment horizontal="left" vertical="center" wrapText="1" indent="1"/>
    </xf>
    <xf numFmtId="0" fontId="13" fillId="0" borderId="62" xfId="0" applyFont="1" applyBorder="1" applyAlignment="1">
      <alignment horizontal="left" vertical="center" wrapText="1" indent="1"/>
    </xf>
    <xf numFmtId="0" fontId="10" fillId="0" borderId="50" xfId="0" applyFont="1" applyBorder="1" applyAlignment="1">
      <alignment horizontal="left" indent="1"/>
    </xf>
    <xf numFmtId="0" fontId="10" fillId="0" borderId="68" xfId="0" applyFont="1" applyBorder="1" applyAlignment="1">
      <alignment horizontal="left" indent="1"/>
    </xf>
    <xf numFmtId="0" fontId="13" fillId="0" borderId="63" xfId="0" applyFont="1" applyBorder="1" applyAlignment="1">
      <alignment horizontal="left" vertical="center" wrapText="1" indent="1"/>
    </xf>
    <xf numFmtId="0" fontId="13" fillId="0" borderId="50" xfId="0" applyFont="1" applyBorder="1" applyAlignment="1">
      <alignment horizontal="left" vertical="center" wrapText="1" indent="1"/>
    </xf>
    <xf numFmtId="1" fontId="15" fillId="0" borderId="43" xfId="0" applyNumberFormat="1" applyFont="1" applyBorder="1" applyAlignment="1">
      <alignment horizontal="center" vertical="center" wrapText="1"/>
    </xf>
    <xf numFmtId="0" fontId="14" fillId="0" borderId="45" xfId="0" applyFont="1" applyBorder="1" applyAlignment="1">
      <alignment horizontal="left" vertical="center" wrapText="1" indent="1"/>
    </xf>
    <xf numFmtId="0" fontId="14" fillId="12" borderId="87" xfId="0" applyFont="1" applyFill="1" applyBorder="1" applyAlignment="1">
      <alignment horizontal="left" vertical="center" wrapText="1" indent="1"/>
    </xf>
    <xf numFmtId="0" fontId="13" fillId="0" borderId="42" xfId="0" applyFont="1" applyBorder="1" applyAlignment="1">
      <alignment horizontal="left" vertical="center" wrapText="1" indent="1"/>
    </xf>
    <xf numFmtId="0" fontId="10" fillId="0" borderId="87" xfId="0" applyFont="1" applyBorder="1" applyAlignment="1">
      <alignment horizontal="left" indent="1"/>
    </xf>
    <xf numFmtId="0" fontId="15" fillId="0" borderId="51" xfId="0" applyFont="1" applyBorder="1" applyAlignment="1">
      <alignment horizontal="center" vertical="center" wrapText="1"/>
    </xf>
    <xf numFmtId="0" fontId="58" fillId="0" borderId="87" xfId="0" applyFont="1" applyBorder="1"/>
    <xf numFmtId="0" fontId="10" fillId="0" borderId="82" xfId="0" applyFont="1" applyBorder="1"/>
    <xf numFmtId="4" fontId="21" fillId="2" borderId="85" xfId="0" applyNumberFormat="1" applyFont="1" applyFill="1" applyBorder="1" applyAlignment="1">
      <alignment horizontal="center" vertical="center" wrapText="1"/>
    </xf>
    <xf numFmtId="0" fontId="10" fillId="0" borderId="86" xfId="0" applyFont="1" applyBorder="1"/>
    <xf numFmtId="0" fontId="14" fillId="0" borderId="48" xfId="0" applyFont="1" applyBorder="1" applyAlignment="1">
      <alignment horizontal="left" vertical="center" wrapText="1"/>
    </xf>
    <xf numFmtId="0" fontId="10" fillId="0" borderId="56" xfId="0" applyFont="1" applyBorder="1"/>
    <xf numFmtId="0" fontId="10" fillId="0" borderId="72" xfId="0" applyFont="1" applyBorder="1"/>
    <xf numFmtId="0" fontId="14" fillId="0" borderId="56" xfId="0" applyFont="1" applyBorder="1" applyAlignment="1">
      <alignment horizontal="left" vertical="center" wrapText="1"/>
    </xf>
    <xf numFmtId="0" fontId="14" fillId="0" borderId="67" xfId="0" applyFont="1" applyBorder="1" applyAlignment="1">
      <alignment horizontal="left" vertical="center" wrapText="1"/>
    </xf>
    <xf numFmtId="0" fontId="8" fillId="0" borderId="0" xfId="0" applyFont="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1" fillId="0" borderId="0" xfId="0" applyFont="1" applyAlignment="1">
      <alignment horizontal="center" vertical="center"/>
    </xf>
    <xf numFmtId="0" fontId="59" fillId="0" borderId="0" xfId="0" applyFont="1" applyAlignment="1">
      <alignment horizontal="center" vertical="center"/>
    </xf>
    <xf numFmtId="0" fontId="60" fillId="0" borderId="0" xfId="0" applyFont="1" applyAlignment="1"/>
    <xf numFmtId="0" fontId="3" fillId="0" borderId="0" xfId="0" applyFont="1" applyAlignment="1">
      <alignment horizontal="center" vertical="center"/>
    </xf>
    <xf numFmtId="0" fontId="9" fillId="3" borderId="5" xfId="0" applyFont="1" applyFill="1" applyBorder="1" applyAlignment="1">
      <alignment horizontal="center" vertical="center" wrapText="1"/>
    </xf>
    <xf numFmtId="0" fontId="10" fillId="0" borderId="6" xfId="0" applyFont="1" applyBorder="1"/>
    <xf numFmtId="0" fontId="9" fillId="4" borderId="7" xfId="0" applyFont="1" applyFill="1" applyBorder="1" applyAlignment="1">
      <alignment horizontal="center" vertical="center" wrapText="1"/>
    </xf>
    <xf numFmtId="0" fontId="10" fillId="0" borderId="8" xfId="0" applyFont="1" applyBorder="1"/>
    <xf numFmtId="0" fontId="10" fillId="0" borderId="9" xfId="0" applyFont="1" applyBorder="1"/>
    <xf numFmtId="0" fontId="9" fillId="5" borderId="10" xfId="0" applyFont="1" applyFill="1" applyBorder="1" applyAlignment="1">
      <alignment horizontal="center" vertical="center" wrapText="1"/>
    </xf>
    <xf numFmtId="0" fontId="10" fillId="0" borderId="11" xfId="0" applyFont="1" applyBorder="1"/>
    <xf numFmtId="0" fontId="10" fillId="0" borderId="12" xfId="0" applyFont="1" applyBorder="1"/>
    <xf numFmtId="0" fontId="9" fillId="6" borderId="13" xfId="0" applyFont="1" applyFill="1" applyBorder="1" applyAlignment="1">
      <alignment horizontal="center" vertical="center" wrapText="1"/>
    </xf>
    <xf numFmtId="0" fontId="10" fillId="0" borderId="14" xfId="0" applyFont="1" applyBorder="1"/>
    <xf numFmtId="0" fontId="10" fillId="0" borderId="15" xfId="0" applyFont="1" applyBorder="1"/>
    <xf numFmtId="0" fontId="8" fillId="9" borderId="22" xfId="0" applyFont="1" applyFill="1" applyBorder="1" applyAlignment="1">
      <alignment horizontal="center" vertical="center" wrapText="1"/>
    </xf>
    <xf numFmtId="0" fontId="10" fillId="0" borderId="23" xfId="0" applyFont="1" applyBorder="1"/>
    <xf numFmtId="0" fontId="8" fillId="10" borderId="25" xfId="0" applyFont="1" applyFill="1" applyBorder="1" applyAlignment="1">
      <alignment horizontal="center" vertical="center" wrapText="1"/>
    </xf>
    <xf numFmtId="0" fontId="10" fillId="0" borderId="26" xfId="0" applyFont="1" applyBorder="1"/>
    <xf numFmtId="0" fontId="10" fillId="0" borderId="27" xfId="0" applyFont="1" applyBorder="1"/>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10" fillId="0" borderId="40" xfId="0" applyFont="1" applyBorder="1"/>
    <xf numFmtId="0" fontId="8" fillId="8" borderId="19" xfId="0" applyFont="1" applyFill="1" applyBorder="1" applyAlignment="1">
      <alignment horizontal="center" vertical="center" wrapText="1"/>
    </xf>
    <xf numFmtId="0" fontId="10" fillId="0" borderId="33" xfId="0" applyFont="1" applyBorder="1"/>
    <xf numFmtId="0" fontId="8" fillId="9" borderId="20" xfId="0" applyFont="1" applyFill="1" applyBorder="1" applyAlignment="1">
      <alignment horizontal="center" vertical="center" wrapText="1"/>
    </xf>
    <xf numFmtId="0" fontId="10" fillId="0" borderId="34" xfId="0" applyFont="1" applyBorder="1"/>
    <xf numFmtId="0" fontId="8" fillId="9" borderId="21" xfId="0" applyFont="1" applyFill="1" applyBorder="1" applyAlignment="1">
      <alignment horizontal="center" vertical="center" wrapText="1"/>
    </xf>
    <xf numFmtId="0" fontId="10" fillId="0" borderId="35" xfId="0" applyFont="1" applyBorder="1"/>
    <xf numFmtId="0" fontId="8" fillId="9" borderId="24" xfId="0" applyFont="1" applyFill="1" applyBorder="1" applyAlignment="1">
      <alignment horizontal="center" vertical="center" wrapText="1"/>
    </xf>
    <xf numFmtId="0" fontId="10" fillId="0" borderId="37" xfId="0" applyFont="1" applyBorder="1"/>
    <xf numFmtId="0" fontId="8" fillId="7" borderId="17" xfId="0" applyFont="1" applyFill="1" applyBorder="1" applyAlignment="1">
      <alignment horizontal="center" vertical="center" wrapText="1"/>
    </xf>
    <xf numFmtId="0" fontId="10" fillId="0" borderId="31" xfId="0" applyFont="1" applyBorder="1"/>
    <xf numFmtId="0" fontId="8" fillId="2" borderId="4" xfId="0" applyFont="1" applyFill="1" applyBorder="1" applyAlignment="1">
      <alignment horizontal="center" vertical="center" textRotation="90"/>
    </xf>
    <xf numFmtId="0" fontId="10" fillId="0" borderId="16" xfId="0" applyFont="1" applyBorder="1"/>
    <xf numFmtId="0" fontId="10" fillId="0" borderId="30" xfId="0" applyFont="1" applyBorder="1"/>
    <xf numFmtId="0" fontId="8" fillId="7" borderId="18" xfId="0" applyFont="1" applyFill="1" applyBorder="1" applyAlignment="1">
      <alignment horizontal="center" vertical="center" wrapText="1"/>
    </xf>
    <xf numFmtId="0" fontId="10" fillId="0" borderId="32" xfId="0" applyFont="1" applyBorder="1"/>
    <xf numFmtId="0" fontId="14" fillId="12" borderId="88" xfId="0" applyFont="1" applyFill="1" applyBorder="1" applyAlignment="1">
      <alignment horizontal="left" vertical="center" wrapText="1" indent="1"/>
    </xf>
    <xf numFmtId="0" fontId="10" fillId="0" borderId="89" xfId="0" applyFont="1" applyBorder="1" applyAlignment="1">
      <alignment horizontal="left" indent="1"/>
    </xf>
    <xf numFmtId="0" fontId="10" fillId="0" borderId="90" xfId="0" applyFont="1" applyBorder="1" applyAlignment="1">
      <alignment horizontal="left" indent="1"/>
    </xf>
    <xf numFmtId="0" fontId="14" fillId="12" borderId="51" xfId="0" applyFont="1" applyFill="1" applyBorder="1" applyAlignment="1">
      <alignment horizontal="left" vertical="center" wrapText="1" indent="1"/>
    </xf>
    <xf numFmtId="0" fontId="14" fillId="12" borderId="63" xfId="0" applyFont="1" applyFill="1" applyBorder="1" applyAlignment="1">
      <alignment horizontal="left" vertical="center" wrapText="1" indent="1"/>
    </xf>
    <xf numFmtId="0" fontId="33" fillId="0" borderId="1" xfId="0" applyFont="1" applyBorder="1" applyAlignment="1">
      <alignment horizontal="center" vertical="center"/>
    </xf>
    <xf numFmtId="0" fontId="10" fillId="0" borderId="2" xfId="0" applyFont="1" applyBorder="1"/>
    <xf numFmtId="0" fontId="35" fillId="0" borderId="0" xfId="0" applyFont="1" applyAlignment="1">
      <alignment horizontal="center" vertical="center" wrapText="1"/>
    </xf>
    <xf numFmtId="0" fontId="37" fillId="0" borderId="134" xfId="0" applyFont="1" applyBorder="1" applyAlignment="1">
      <alignment horizontal="center" vertical="center"/>
    </xf>
    <xf numFmtId="0" fontId="10" fillId="0" borderId="136" xfId="0" applyFont="1" applyBorder="1"/>
    <xf numFmtId="0" fontId="37" fillId="0" borderId="134" xfId="0" applyFont="1" applyBorder="1" applyAlignment="1">
      <alignment horizontal="left" vertical="center" wrapText="1"/>
    </xf>
    <xf numFmtId="0" fontId="10" fillId="0" borderId="137" xfId="0" applyFont="1" applyBorder="1"/>
    <xf numFmtId="0" fontId="33" fillId="0" borderId="138" xfId="0" applyFont="1" applyBorder="1" applyAlignment="1">
      <alignment horizontal="center" vertical="center"/>
    </xf>
    <xf numFmtId="0" fontId="10" fillId="0" borderId="139" xfId="0" applyFont="1" applyBorder="1"/>
    <xf numFmtId="0" fontId="10" fillId="0" borderId="140" xfId="0" applyFont="1" applyBorder="1"/>
    <xf numFmtId="0" fontId="33" fillId="0" borderId="0" xfId="0" applyFont="1" applyAlignment="1">
      <alignment horizontal="center" vertical="center" wrapText="1"/>
    </xf>
    <xf numFmtId="0" fontId="44" fillId="0" borderId="134" xfId="0" applyFont="1" applyBorder="1" applyAlignment="1">
      <alignment horizontal="left" vertical="center" wrapText="1"/>
    </xf>
    <xf numFmtId="0" fontId="35" fillId="0" borderId="0" xfId="0" applyFont="1" applyAlignment="1">
      <alignment horizontal="center" vertical="center"/>
    </xf>
    <xf numFmtId="0" fontId="37" fillId="0" borderId="137" xfId="0" applyFont="1" applyBorder="1" applyAlignment="1">
      <alignment horizontal="left" vertical="center" wrapText="1"/>
    </xf>
    <xf numFmtId="0" fontId="44" fillId="0" borderId="137" xfId="0" applyFont="1" applyBorder="1" applyAlignment="1">
      <alignment horizontal="left" vertical="center" wrapText="1"/>
    </xf>
    <xf numFmtId="0" fontId="61" fillId="2" borderId="41" xfId="0" applyFont="1" applyFill="1" applyBorder="1" applyAlignment="1">
      <alignment horizontal="center" vertical="center" textRotation="90" wrapText="1"/>
    </xf>
    <xf numFmtId="0" fontId="62" fillId="0" borderId="49" xfId="0" applyFont="1" applyBorder="1"/>
    <xf numFmtId="0" fontId="62" fillId="0" borderId="73" xfId="0" applyFont="1" applyBorder="1"/>
    <xf numFmtId="0" fontId="61" fillId="2" borderId="74" xfId="0" applyFont="1" applyFill="1" applyBorder="1" applyAlignment="1">
      <alignment horizontal="center" vertical="center" textRotation="90" wrapText="1"/>
    </xf>
    <xf numFmtId="0" fontId="62" fillId="0" borderId="78" xfId="0" applyFont="1" applyBorder="1"/>
    <xf numFmtId="0" fontId="61" fillId="2" borderId="79" xfId="0" applyFont="1" applyFill="1" applyBorder="1" applyAlignment="1">
      <alignment vertical="center" textRotation="90" wrapText="1"/>
    </xf>
    <xf numFmtId="0" fontId="61" fillId="2" borderId="79" xfId="0" applyFont="1" applyFill="1" applyBorder="1" applyAlignment="1">
      <alignment vertical="center" wrapText="1"/>
    </xf>
    <xf numFmtId="4" fontId="19" fillId="2" borderId="81" xfId="0" applyNumberFormat="1" applyFont="1" applyFill="1" applyBorder="1" applyAlignment="1">
      <alignment horizontal="left" vertical="center" wrapText="1" indent="1"/>
    </xf>
    <xf numFmtId="0" fontId="10" fillId="0" borderId="82" xfId="0" applyFont="1" applyBorder="1" applyAlignment="1">
      <alignment horizontal="left" indent="1"/>
    </xf>
    <xf numFmtId="0" fontId="10" fillId="0" borderId="83" xfId="0" applyFont="1" applyBorder="1" applyAlignment="1">
      <alignment horizontal="left" indent="1"/>
    </xf>
    <xf numFmtId="0" fontId="14" fillId="0" borderId="48" xfId="0" applyFont="1" applyBorder="1" applyAlignment="1">
      <alignment horizontal="left" vertical="center" wrapText="1" indent="1"/>
    </xf>
    <xf numFmtId="0" fontId="10" fillId="0" borderId="56" xfId="0" applyFont="1" applyBorder="1" applyAlignment="1">
      <alignment horizontal="left" indent="1"/>
    </xf>
    <xf numFmtId="0" fontId="10" fillId="0" borderId="72" xfId="0" applyFont="1" applyBorder="1" applyAlignment="1">
      <alignment horizontal="left" indent="1"/>
    </xf>
    <xf numFmtId="0" fontId="14" fillId="0" borderId="56" xfId="0" applyFont="1" applyBorder="1" applyAlignment="1">
      <alignment horizontal="left" vertical="center" wrapText="1" indent="1"/>
    </xf>
    <xf numFmtId="0" fontId="14" fillId="0" borderId="67" xfId="0" applyFont="1" applyBorder="1" applyAlignment="1">
      <alignment horizontal="left" vertical="center" wrapText="1" indent="1"/>
    </xf>
    <xf numFmtId="4" fontId="20" fillId="2" borderId="81" xfId="0" applyNumberFormat="1"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238125</xdr:colOff>
      <xdr:row>0</xdr:row>
      <xdr:rowOff>266700</xdr:rowOff>
    </xdr:from>
    <xdr:ext cx="1304925" cy="1323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266700</xdr:colOff>
      <xdr:row>0</xdr:row>
      <xdr:rowOff>247650</xdr:rowOff>
    </xdr:from>
    <xdr:ext cx="1304925" cy="1323975"/>
    <xdr:pic>
      <xdr:nvPicPr>
        <xdr:cNvPr id="3"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29</xdr:col>
      <xdr:colOff>352425</xdr:colOff>
      <xdr:row>0</xdr:row>
      <xdr:rowOff>247650</xdr:rowOff>
    </xdr:from>
    <xdr:ext cx="1304925" cy="1323975"/>
    <xdr:pic>
      <xdr:nvPicPr>
        <xdr:cNvPr id="4"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 val="PND"/>
      <sheetName val="Estrategias DAFO"/>
      <sheetName val="PEDI"/>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E619"/>
  <sheetViews>
    <sheetView showGridLines="0" tabSelected="1" zoomScale="85" zoomScaleNormal="85" workbookViewId="0">
      <selection sqref="A1:H1"/>
    </sheetView>
  </sheetViews>
  <sheetFormatPr baseColWidth="10" defaultColWidth="14.42578125" defaultRowHeight="15" customHeight="1"/>
  <cols>
    <col min="1" max="1" width="8.7109375" customWidth="1"/>
    <col min="2" max="11" width="25.7109375" customWidth="1"/>
    <col min="12" max="13" width="12.7109375" customWidth="1"/>
    <col min="14" max="16" width="25.7109375" customWidth="1"/>
    <col min="17" max="17" width="22.42578125" customWidth="1"/>
    <col min="18" max="18" width="42.140625" customWidth="1"/>
    <col min="19" max="21" width="20.7109375" customWidth="1"/>
    <col min="22" max="22" width="14.7109375" customWidth="1"/>
    <col min="23" max="27" width="13.7109375" customWidth="1"/>
    <col min="28" max="30" width="8.7109375" customWidth="1"/>
    <col min="31" max="31" width="19.7109375" customWidth="1"/>
  </cols>
  <sheetData>
    <row r="1" spans="1:31" ht="35.25" customHeight="1">
      <c r="A1" s="297" t="s">
        <v>0</v>
      </c>
      <c r="B1" s="295"/>
      <c r="C1" s="295"/>
      <c r="D1" s="295"/>
      <c r="E1" s="295"/>
      <c r="F1" s="295"/>
      <c r="G1" s="295"/>
      <c r="H1" s="295"/>
      <c r="I1" s="297" t="s">
        <v>0</v>
      </c>
      <c r="J1" s="295"/>
      <c r="K1" s="295"/>
      <c r="L1" s="295"/>
      <c r="M1" s="295"/>
      <c r="N1" s="295"/>
      <c r="O1" s="295"/>
      <c r="P1" s="295"/>
      <c r="Q1" s="297" t="s">
        <v>0</v>
      </c>
      <c r="R1" s="295"/>
      <c r="S1" s="295"/>
      <c r="T1" s="295"/>
      <c r="U1" s="295"/>
      <c r="V1" s="295"/>
      <c r="W1" s="295"/>
      <c r="X1" s="295"/>
      <c r="Y1" s="295"/>
      <c r="Z1" s="295"/>
      <c r="AA1" s="295"/>
      <c r="AB1" s="295"/>
      <c r="AC1" s="295"/>
      <c r="AD1" s="295"/>
      <c r="AE1" s="295"/>
    </row>
    <row r="2" spans="1:31" ht="28.5" customHeight="1">
      <c r="A2" s="298" t="s">
        <v>1</v>
      </c>
      <c r="B2" s="299"/>
      <c r="C2" s="299"/>
      <c r="D2" s="299"/>
      <c r="E2" s="299"/>
      <c r="F2" s="299"/>
      <c r="G2" s="299"/>
      <c r="H2" s="299"/>
      <c r="I2" s="298" t="s">
        <v>1</v>
      </c>
      <c r="J2" s="299"/>
      <c r="K2" s="299"/>
      <c r="L2" s="299"/>
      <c r="M2" s="299"/>
      <c r="N2" s="299"/>
      <c r="O2" s="299"/>
      <c r="P2" s="299"/>
      <c r="Q2" s="298" t="s">
        <v>1</v>
      </c>
      <c r="R2" s="299"/>
      <c r="S2" s="299"/>
      <c r="T2" s="299"/>
      <c r="U2" s="299"/>
      <c r="V2" s="299"/>
      <c r="W2" s="299"/>
      <c r="X2" s="299"/>
      <c r="Y2" s="299"/>
      <c r="Z2" s="299"/>
      <c r="AA2" s="299"/>
      <c r="AB2" s="299"/>
      <c r="AC2" s="299"/>
      <c r="AD2" s="299"/>
      <c r="AE2" s="299"/>
    </row>
    <row r="3" spans="1:31" ht="25.5" customHeight="1">
      <c r="A3" s="296" t="s">
        <v>2</v>
      </c>
      <c r="B3" s="295"/>
      <c r="C3" s="295"/>
      <c r="D3" s="295"/>
      <c r="E3" s="295"/>
      <c r="F3" s="295"/>
      <c r="G3" s="295"/>
      <c r="H3" s="295"/>
      <c r="I3" s="296" t="s">
        <v>2</v>
      </c>
      <c r="J3" s="295"/>
      <c r="K3" s="295"/>
      <c r="L3" s="295"/>
      <c r="M3" s="295"/>
      <c r="N3" s="295"/>
      <c r="O3" s="295"/>
      <c r="P3" s="295"/>
      <c r="Q3" s="296" t="s">
        <v>2</v>
      </c>
      <c r="R3" s="295"/>
      <c r="S3" s="295"/>
      <c r="T3" s="295"/>
      <c r="U3" s="295"/>
      <c r="V3" s="295"/>
      <c r="W3" s="295"/>
      <c r="X3" s="295"/>
      <c r="Y3" s="295"/>
      <c r="Z3" s="295"/>
      <c r="AA3" s="295"/>
      <c r="AB3" s="295"/>
      <c r="AC3" s="295"/>
      <c r="AD3" s="295"/>
      <c r="AE3" s="295"/>
    </row>
    <row r="4" spans="1:31" ht="26.25" customHeight="1">
      <c r="A4" s="300" t="s">
        <v>3</v>
      </c>
      <c r="B4" s="295"/>
      <c r="C4" s="295"/>
      <c r="D4" s="295"/>
      <c r="E4" s="295"/>
      <c r="F4" s="295"/>
      <c r="G4" s="295"/>
      <c r="H4" s="295"/>
      <c r="I4" s="300" t="s">
        <v>3</v>
      </c>
      <c r="J4" s="295"/>
      <c r="K4" s="295"/>
      <c r="L4" s="295"/>
      <c r="M4" s="295"/>
      <c r="N4" s="295"/>
      <c r="O4" s="295"/>
      <c r="P4" s="295"/>
      <c r="Q4" s="300" t="s">
        <v>3</v>
      </c>
      <c r="R4" s="295"/>
      <c r="S4" s="295"/>
      <c r="T4" s="295"/>
      <c r="U4" s="295"/>
      <c r="V4" s="295"/>
      <c r="W4" s="295"/>
      <c r="X4" s="295"/>
      <c r="Y4" s="295"/>
      <c r="Z4" s="295"/>
      <c r="AA4" s="295"/>
      <c r="AB4" s="295"/>
      <c r="AC4" s="295"/>
      <c r="AD4" s="295"/>
      <c r="AE4" s="295"/>
    </row>
    <row r="5" spans="1:31" ht="24.95" customHeight="1">
      <c r="A5" s="1"/>
      <c r="B5" s="2" t="s">
        <v>4</v>
      </c>
      <c r="C5" s="3"/>
      <c r="D5" s="4" t="s">
        <v>5</v>
      </c>
      <c r="E5" s="5"/>
      <c r="F5" s="1"/>
      <c r="G5" s="1"/>
      <c r="H5" s="1"/>
      <c r="I5" s="1"/>
      <c r="J5" s="1"/>
      <c r="K5" s="1"/>
      <c r="L5" s="1"/>
      <c r="M5" s="1"/>
      <c r="N5" s="1"/>
      <c r="O5" s="1"/>
      <c r="P5" s="1"/>
      <c r="Q5" s="1"/>
      <c r="R5" s="1"/>
      <c r="S5" s="1"/>
      <c r="T5" s="1"/>
      <c r="U5" s="1"/>
      <c r="V5" s="1"/>
      <c r="W5" s="1"/>
      <c r="X5" s="1"/>
      <c r="Y5" s="1"/>
      <c r="Z5" s="1"/>
      <c r="AA5" s="1"/>
      <c r="AB5" s="1"/>
      <c r="AC5" s="1"/>
      <c r="AD5" s="1"/>
      <c r="AE5" s="1"/>
    </row>
    <row r="6" spans="1:31" ht="15.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4.75" customHeight="1">
      <c r="A7" s="330" t="s">
        <v>6</v>
      </c>
      <c r="B7" s="301" t="s">
        <v>7</v>
      </c>
      <c r="C7" s="302"/>
      <c r="D7" s="303" t="s">
        <v>8</v>
      </c>
      <c r="E7" s="304"/>
      <c r="F7" s="304"/>
      <c r="G7" s="304"/>
      <c r="H7" s="305"/>
      <c r="I7" s="306" t="s">
        <v>9</v>
      </c>
      <c r="J7" s="307"/>
      <c r="K7" s="307"/>
      <c r="L7" s="307"/>
      <c r="M7" s="307"/>
      <c r="N7" s="307"/>
      <c r="O7" s="307"/>
      <c r="P7" s="308"/>
      <c r="Q7" s="309" t="s">
        <v>10</v>
      </c>
      <c r="R7" s="310"/>
      <c r="S7" s="310"/>
      <c r="T7" s="310"/>
      <c r="U7" s="310"/>
      <c r="V7" s="310"/>
      <c r="W7" s="310"/>
      <c r="X7" s="310"/>
      <c r="Y7" s="310"/>
      <c r="Z7" s="310"/>
      <c r="AA7" s="310"/>
      <c r="AB7" s="310"/>
      <c r="AC7" s="310"/>
      <c r="AD7" s="310"/>
      <c r="AE7" s="311"/>
    </row>
    <row r="8" spans="1:31" ht="39.75" customHeight="1">
      <c r="A8" s="331"/>
      <c r="B8" s="328" t="s">
        <v>11</v>
      </c>
      <c r="C8" s="333" t="s">
        <v>12</v>
      </c>
      <c r="D8" s="320" t="s">
        <v>13</v>
      </c>
      <c r="E8" s="320" t="s">
        <v>14</v>
      </c>
      <c r="F8" s="320" t="s">
        <v>15</v>
      </c>
      <c r="G8" s="320" t="s">
        <v>16</v>
      </c>
      <c r="H8" s="320" t="s">
        <v>17</v>
      </c>
      <c r="I8" s="322" t="s">
        <v>18</v>
      </c>
      <c r="J8" s="324" t="s">
        <v>19</v>
      </c>
      <c r="K8" s="324" t="s">
        <v>20</v>
      </c>
      <c r="L8" s="312" t="s">
        <v>21</v>
      </c>
      <c r="M8" s="313"/>
      <c r="N8" s="324" t="s">
        <v>22</v>
      </c>
      <c r="O8" s="324" t="s">
        <v>23</v>
      </c>
      <c r="P8" s="326" t="s">
        <v>24</v>
      </c>
      <c r="Q8" s="314" t="s">
        <v>25</v>
      </c>
      <c r="R8" s="315"/>
      <c r="S8" s="315"/>
      <c r="T8" s="315"/>
      <c r="U8" s="315"/>
      <c r="V8" s="315"/>
      <c r="W8" s="315"/>
      <c r="X8" s="316"/>
      <c r="Y8" s="317" t="s">
        <v>26</v>
      </c>
      <c r="Z8" s="315"/>
      <c r="AA8" s="316"/>
      <c r="AB8" s="317" t="s">
        <v>27</v>
      </c>
      <c r="AC8" s="315"/>
      <c r="AD8" s="316"/>
      <c r="AE8" s="318" t="s">
        <v>28</v>
      </c>
    </row>
    <row r="9" spans="1:31" ht="51.75" customHeight="1">
      <c r="A9" s="332"/>
      <c r="B9" s="329"/>
      <c r="C9" s="334"/>
      <c r="D9" s="321"/>
      <c r="E9" s="321"/>
      <c r="F9" s="321"/>
      <c r="G9" s="321"/>
      <c r="H9" s="321"/>
      <c r="I9" s="323"/>
      <c r="J9" s="325"/>
      <c r="K9" s="325"/>
      <c r="L9" s="7" t="s">
        <v>29</v>
      </c>
      <c r="M9" s="7" t="s">
        <v>30</v>
      </c>
      <c r="N9" s="325"/>
      <c r="O9" s="325"/>
      <c r="P9" s="327"/>
      <c r="Q9" s="8" t="s">
        <v>31</v>
      </c>
      <c r="R9" s="9" t="s">
        <v>32</v>
      </c>
      <c r="S9" s="10" t="s">
        <v>33</v>
      </c>
      <c r="T9" s="10" t="s">
        <v>34</v>
      </c>
      <c r="U9" s="10" t="s">
        <v>35</v>
      </c>
      <c r="V9" s="9" t="s">
        <v>36</v>
      </c>
      <c r="W9" s="9" t="s">
        <v>37</v>
      </c>
      <c r="X9" s="11" t="s">
        <v>38</v>
      </c>
      <c r="Y9" s="9" t="s">
        <v>39</v>
      </c>
      <c r="Z9" s="9" t="s">
        <v>40</v>
      </c>
      <c r="AA9" s="9" t="s">
        <v>41</v>
      </c>
      <c r="AB9" s="12" t="s">
        <v>42</v>
      </c>
      <c r="AC9" s="12" t="s">
        <v>43</v>
      </c>
      <c r="AD9" s="12" t="s">
        <v>44</v>
      </c>
      <c r="AE9" s="319"/>
    </row>
    <row r="10" spans="1:31" ht="32.25" customHeight="1">
      <c r="A10" s="355" t="s">
        <v>45</v>
      </c>
      <c r="B10" s="282" t="s">
        <v>46</v>
      </c>
      <c r="C10" s="270" t="s">
        <v>47</v>
      </c>
      <c r="D10" s="270" t="s">
        <v>48</v>
      </c>
      <c r="E10" s="270" t="s">
        <v>49</v>
      </c>
      <c r="F10" s="271" t="s">
        <v>50</v>
      </c>
      <c r="G10" s="270" t="s">
        <v>51</v>
      </c>
      <c r="H10" s="270" t="s">
        <v>52</v>
      </c>
      <c r="I10" s="267" t="s">
        <v>53</v>
      </c>
      <c r="J10" s="270" t="s">
        <v>54</v>
      </c>
      <c r="K10" s="270" t="s">
        <v>55</v>
      </c>
      <c r="L10" s="279">
        <v>1</v>
      </c>
      <c r="M10" s="279">
        <v>1</v>
      </c>
      <c r="N10" s="270" t="s">
        <v>56</v>
      </c>
      <c r="O10" s="270" t="s">
        <v>57</v>
      </c>
      <c r="P10" s="280" t="s">
        <v>58</v>
      </c>
      <c r="Q10" s="13" t="s">
        <v>59</v>
      </c>
      <c r="R10" s="220" t="s">
        <v>60</v>
      </c>
      <c r="S10" s="14"/>
      <c r="T10" s="15" t="s">
        <v>61</v>
      </c>
      <c r="U10" s="16" t="s">
        <v>62</v>
      </c>
      <c r="V10" s="17"/>
      <c r="W10" s="18"/>
      <c r="X10" s="19"/>
      <c r="Y10" s="19"/>
      <c r="Z10" s="19"/>
      <c r="AA10" s="20">
        <f>+Z11</f>
        <v>4383.6000000000004</v>
      </c>
      <c r="AB10" s="18"/>
      <c r="AC10" s="21"/>
      <c r="AD10" s="21"/>
      <c r="AE10" s="289"/>
    </row>
    <row r="11" spans="1:31" ht="32.25" customHeight="1">
      <c r="A11" s="356"/>
      <c r="B11" s="275"/>
      <c r="C11" s="257"/>
      <c r="D11" s="257"/>
      <c r="E11" s="257"/>
      <c r="F11" s="257"/>
      <c r="G11" s="257"/>
      <c r="H11" s="257"/>
      <c r="I11" s="268"/>
      <c r="J11" s="257"/>
      <c r="K11" s="257"/>
      <c r="L11" s="260"/>
      <c r="M11" s="260"/>
      <c r="N11" s="257"/>
      <c r="O11" s="257"/>
      <c r="P11" s="263"/>
      <c r="Q11" s="22"/>
      <c r="R11" s="221" t="s">
        <v>60</v>
      </c>
      <c r="S11" s="23"/>
      <c r="T11" s="24"/>
      <c r="U11" s="25"/>
      <c r="V11" s="26">
        <v>1</v>
      </c>
      <c r="W11" s="25" t="s">
        <v>63</v>
      </c>
      <c r="X11" s="246">
        <f>4023.6+360</f>
        <v>4383.6000000000004</v>
      </c>
      <c r="Y11" s="27">
        <f>+V11*X11</f>
        <v>4383.6000000000004</v>
      </c>
      <c r="Z11" s="27">
        <f>+Y11</f>
        <v>4383.6000000000004</v>
      </c>
      <c r="AA11" s="28"/>
      <c r="AB11" s="25"/>
      <c r="AC11" s="29" t="s">
        <v>64</v>
      </c>
      <c r="AD11" s="29"/>
      <c r="AE11" s="290"/>
    </row>
    <row r="12" spans="1:31" ht="32.25" customHeight="1">
      <c r="A12" s="356"/>
      <c r="B12" s="275"/>
      <c r="C12" s="257"/>
      <c r="D12" s="257"/>
      <c r="E12" s="257"/>
      <c r="F12" s="257"/>
      <c r="G12" s="257"/>
      <c r="H12" s="257"/>
      <c r="I12" s="268"/>
      <c r="J12" s="257"/>
      <c r="K12" s="257"/>
      <c r="L12" s="260"/>
      <c r="M12" s="260"/>
      <c r="N12" s="257"/>
      <c r="O12" s="257"/>
      <c r="P12" s="263"/>
      <c r="Q12" s="30" t="s">
        <v>65</v>
      </c>
      <c r="R12" s="222" t="s">
        <v>66</v>
      </c>
      <c r="S12" s="31"/>
      <c r="T12" s="32" t="s">
        <v>61</v>
      </c>
      <c r="U12" s="33" t="s">
        <v>62</v>
      </c>
      <c r="V12" s="34"/>
      <c r="W12" s="35"/>
      <c r="X12" s="36"/>
      <c r="Y12" s="27"/>
      <c r="Z12" s="27"/>
      <c r="AA12" s="28">
        <f>+Z13</f>
        <v>17092.400000000001</v>
      </c>
      <c r="AB12" s="25"/>
      <c r="AC12" s="29"/>
      <c r="AD12" s="29"/>
      <c r="AE12" s="290"/>
    </row>
    <row r="13" spans="1:31" ht="32.25" customHeight="1">
      <c r="A13" s="356"/>
      <c r="B13" s="275"/>
      <c r="C13" s="257"/>
      <c r="D13" s="257"/>
      <c r="E13" s="257"/>
      <c r="F13" s="257"/>
      <c r="G13" s="257"/>
      <c r="H13" s="257"/>
      <c r="I13" s="268"/>
      <c r="J13" s="257"/>
      <c r="K13" s="257"/>
      <c r="L13" s="260"/>
      <c r="M13" s="260"/>
      <c r="N13" s="257"/>
      <c r="O13" s="257"/>
      <c r="P13" s="263"/>
      <c r="Q13" s="37"/>
      <c r="R13" s="223" t="s">
        <v>66</v>
      </c>
      <c r="S13" s="38"/>
      <c r="T13" s="39"/>
      <c r="U13" s="39"/>
      <c r="V13" s="40">
        <v>1</v>
      </c>
      <c r="W13" s="41" t="s">
        <v>63</v>
      </c>
      <c r="X13" s="42">
        <v>17092.400000000001</v>
      </c>
      <c r="Y13" s="43">
        <f>+V13*X13</f>
        <v>17092.400000000001</v>
      </c>
      <c r="Z13" s="43">
        <f>+Y13</f>
        <v>17092.400000000001</v>
      </c>
      <c r="AA13" s="44"/>
      <c r="AB13" s="45"/>
      <c r="AC13" s="46" t="s">
        <v>64</v>
      </c>
      <c r="AD13" s="46"/>
      <c r="AE13" s="290"/>
    </row>
    <row r="14" spans="1:31" ht="73.5" customHeight="1">
      <c r="A14" s="356"/>
      <c r="B14" s="274" t="s">
        <v>46</v>
      </c>
      <c r="C14" s="266" t="s">
        <v>47</v>
      </c>
      <c r="D14" s="266" t="s">
        <v>48</v>
      </c>
      <c r="E14" s="266" t="s">
        <v>49</v>
      </c>
      <c r="F14" s="277" t="s">
        <v>50</v>
      </c>
      <c r="G14" s="266" t="s">
        <v>67</v>
      </c>
      <c r="H14" s="266" t="s">
        <v>52</v>
      </c>
      <c r="I14" s="266" t="s">
        <v>68</v>
      </c>
      <c r="J14" s="266" t="s">
        <v>69</v>
      </c>
      <c r="K14" s="266" t="s">
        <v>70</v>
      </c>
      <c r="L14" s="272">
        <v>0</v>
      </c>
      <c r="M14" s="272">
        <v>1</v>
      </c>
      <c r="N14" s="266" t="s">
        <v>71</v>
      </c>
      <c r="O14" s="266" t="s">
        <v>72</v>
      </c>
      <c r="P14" s="273" t="s">
        <v>73</v>
      </c>
      <c r="Q14" s="47" t="s">
        <v>74</v>
      </c>
      <c r="R14" s="224" t="s">
        <v>75</v>
      </c>
      <c r="S14" s="48"/>
      <c r="T14" s="32" t="s">
        <v>61</v>
      </c>
      <c r="U14" s="33" t="s">
        <v>62</v>
      </c>
      <c r="V14" s="49"/>
      <c r="W14" s="50"/>
      <c r="X14" s="51"/>
      <c r="Y14" s="51"/>
      <c r="Z14" s="51"/>
      <c r="AA14" s="52">
        <f>+Z15</f>
        <v>240</v>
      </c>
      <c r="AB14" s="50"/>
      <c r="AC14" s="53"/>
      <c r="AD14" s="53"/>
      <c r="AE14" s="293"/>
    </row>
    <row r="15" spans="1:31" ht="73.5" customHeight="1">
      <c r="A15" s="356"/>
      <c r="B15" s="275"/>
      <c r="C15" s="257"/>
      <c r="D15" s="257"/>
      <c r="E15" s="257"/>
      <c r="F15" s="257"/>
      <c r="G15" s="257"/>
      <c r="H15" s="257"/>
      <c r="I15" s="257"/>
      <c r="J15" s="257"/>
      <c r="K15" s="257"/>
      <c r="L15" s="260"/>
      <c r="M15" s="260"/>
      <c r="N15" s="257"/>
      <c r="O15" s="257"/>
      <c r="P15" s="263"/>
      <c r="Q15" s="22"/>
      <c r="R15" s="221" t="s">
        <v>75</v>
      </c>
      <c r="S15" s="23"/>
      <c r="T15" s="23"/>
      <c r="U15" s="23"/>
      <c r="V15" s="26">
        <v>1</v>
      </c>
      <c r="W15" s="25" t="s">
        <v>63</v>
      </c>
      <c r="X15" s="27">
        <v>240</v>
      </c>
      <c r="Y15" s="27">
        <f>+V15*X15</f>
        <v>240</v>
      </c>
      <c r="Z15" s="27">
        <f>+Y15</f>
        <v>240</v>
      </c>
      <c r="AA15" s="28"/>
      <c r="AB15" s="25"/>
      <c r="AC15" s="29" t="s">
        <v>64</v>
      </c>
      <c r="AD15" s="29"/>
      <c r="AE15" s="290"/>
    </row>
    <row r="16" spans="1:31" ht="73.5" customHeight="1">
      <c r="A16" s="356"/>
      <c r="B16" s="275"/>
      <c r="C16" s="257"/>
      <c r="D16" s="257"/>
      <c r="E16" s="257"/>
      <c r="F16" s="257"/>
      <c r="G16" s="257"/>
      <c r="H16" s="257"/>
      <c r="I16" s="257"/>
      <c r="J16" s="257"/>
      <c r="K16" s="257"/>
      <c r="L16" s="260"/>
      <c r="M16" s="260"/>
      <c r="N16" s="257"/>
      <c r="O16" s="257"/>
      <c r="P16" s="263"/>
      <c r="Q16" s="30" t="s">
        <v>76</v>
      </c>
      <c r="R16" s="222" t="s">
        <v>77</v>
      </c>
      <c r="S16" s="31"/>
      <c r="T16" s="32" t="s">
        <v>61</v>
      </c>
      <c r="U16" s="33" t="s">
        <v>62</v>
      </c>
      <c r="V16" s="34"/>
      <c r="W16" s="35"/>
      <c r="X16" s="36"/>
      <c r="Y16" s="27"/>
      <c r="Z16" s="27"/>
      <c r="AA16" s="28">
        <f>+Z17</f>
        <v>400</v>
      </c>
      <c r="AB16" s="25"/>
      <c r="AC16" s="29"/>
      <c r="AD16" s="29"/>
      <c r="AE16" s="290"/>
    </row>
    <row r="17" spans="1:31" ht="73.5" customHeight="1">
      <c r="A17" s="356"/>
      <c r="B17" s="276"/>
      <c r="C17" s="258"/>
      <c r="D17" s="258"/>
      <c r="E17" s="258"/>
      <c r="F17" s="258"/>
      <c r="G17" s="258"/>
      <c r="H17" s="258"/>
      <c r="I17" s="258"/>
      <c r="J17" s="258"/>
      <c r="K17" s="258"/>
      <c r="L17" s="261"/>
      <c r="M17" s="261"/>
      <c r="N17" s="258"/>
      <c r="O17" s="258"/>
      <c r="P17" s="264"/>
      <c r="Q17" s="54"/>
      <c r="R17" s="225" t="s">
        <v>77</v>
      </c>
      <c r="S17" s="39"/>
      <c r="T17" s="39"/>
      <c r="U17" s="39"/>
      <c r="V17" s="55">
        <v>1</v>
      </c>
      <c r="W17" s="56" t="s">
        <v>63</v>
      </c>
      <c r="X17" s="57">
        <v>400</v>
      </c>
      <c r="Y17" s="58">
        <f>+V17*X17</f>
        <v>400</v>
      </c>
      <c r="Z17" s="58">
        <f>+Y17</f>
        <v>400</v>
      </c>
      <c r="AA17" s="59"/>
      <c r="AB17" s="60"/>
      <c r="AC17" s="61" t="s">
        <v>64</v>
      </c>
      <c r="AD17" s="61"/>
      <c r="AE17" s="291"/>
    </row>
    <row r="18" spans="1:31" ht="18" customHeight="1">
      <c r="A18" s="356"/>
      <c r="B18" s="278" t="s">
        <v>78</v>
      </c>
      <c r="C18" s="256" t="s">
        <v>79</v>
      </c>
      <c r="D18" s="256" t="s">
        <v>80</v>
      </c>
      <c r="E18" s="256" t="s">
        <v>81</v>
      </c>
      <c r="F18" s="265" t="s">
        <v>82</v>
      </c>
      <c r="G18" s="256" t="s">
        <v>67</v>
      </c>
      <c r="H18" s="256" t="s">
        <v>83</v>
      </c>
      <c r="I18" s="256" t="s">
        <v>84</v>
      </c>
      <c r="J18" s="256" t="s">
        <v>85</v>
      </c>
      <c r="K18" s="256" t="s">
        <v>86</v>
      </c>
      <c r="L18" s="259">
        <v>1</v>
      </c>
      <c r="M18" s="259">
        <v>1</v>
      </c>
      <c r="N18" s="256" t="s">
        <v>87</v>
      </c>
      <c r="O18" s="256" t="s">
        <v>88</v>
      </c>
      <c r="P18" s="262" t="s">
        <v>89</v>
      </c>
      <c r="Q18" s="30"/>
      <c r="R18" s="222"/>
      <c r="S18" s="31"/>
      <c r="T18" s="32"/>
      <c r="U18" s="33"/>
      <c r="V18" s="34"/>
      <c r="W18" s="35"/>
      <c r="X18" s="36"/>
      <c r="Y18" s="36"/>
      <c r="Z18" s="36"/>
      <c r="AA18" s="63"/>
      <c r="AB18" s="35"/>
      <c r="AC18" s="64"/>
      <c r="AD18" s="64"/>
      <c r="AE18" s="292"/>
    </row>
    <row r="19" spans="1:31" ht="18" customHeight="1">
      <c r="A19" s="357"/>
      <c r="B19" s="275"/>
      <c r="C19" s="257"/>
      <c r="D19" s="257"/>
      <c r="E19" s="257"/>
      <c r="F19" s="257"/>
      <c r="G19" s="257"/>
      <c r="H19" s="257"/>
      <c r="I19" s="257"/>
      <c r="J19" s="257"/>
      <c r="K19" s="257"/>
      <c r="L19" s="260"/>
      <c r="M19" s="260"/>
      <c r="N19" s="257"/>
      <c r="O19" s="257"/>
      <c r="P19" s="263"/>
      <c r="Q19" s="22"/>
      <c r="R19" s="221"/>
      <c r="S19" s="23"/>
      <c r="T19" s="23"/>
      <c r="U19" s="23"/>
      <c r="V19" s="26"/>
      <c r="W19" s="25"/>
      <c r="X19" s="27"/>
      <c r="Y19" s="27"/>
      <c r="Z19" s="27"/>
      <c r="AA19" s="28"/>
      <c r="AB19" s="25"/>
      <c r="AC19" s="29"/>
      <c r="AD19" s="29"/>
      <c r="AE19" s="290"/>
    </row>
    <row r="20" spans="1:31" ht="45" customHeight="1">
      <c r="A20" s="358" t="s">
        <v>45</v>
      </c>
      <c r="B20" s="275"/>
      <c r="C20" s="257"/>
      <c r="D20" s="257"/>
      <c r="E20" s="257"/>
      <c r="F20" s="257"/>
      <c r="G20" s="257"/>
      <c r="H20" s="257"/>
      <c r="I20" s="257"/>
      <c r="J20" s="257"/>
      <c r="K20" s="257"/>
      <c r="L20" s="260"/>
      <c r="M20" s="260"/>
      <c r="N20" s="257"/>
      <c r="O20" s="257"/>
      <c r="P20" s="263"/>
      <c r="Q20" s="30" t="s">
        <v>90</v>
      </c>
      <c r="R20" s="222" t="s">
        <v>91</v>
      </c>
      <c r="S20" s="31"/>
      <c r="T20" s="32" t="s">
        <v>61</v>
      </c>
      <c r="U20" s="33" t="s">
        <v>62</v>
      </c>
      <c r="V20" s="34"/>
      <c r="W20" s="35"/>
      <c r="X20" s="36"/>
      <c r="Y20" s="27"/>
      <c r="Z20" s="27"/>
      <c r="AA20" s="28">
        <f>+SUM(Z21)</f>
        <v>11100.256799999999</v>
      </c>
      <c r="AB20" s="25"/>
      <c r="AC20" s="29"/>
      <c r="AD20" s="29"/>
      <c r="AE20" s="290"/>
    </row>
    <row r="21" spans="1:31" ht="33.75" customHeight="1">
      <c r="A21" s="356"/>
      <c r="B21" s="276"/>
      <c r="C21" s="258"/>
      <c r="D21" s="258"/>
      <c r="E21" s="258"/>
      <c r="F21" s="258"/>
      <c r="G21" s="258"/>
      <c r="H21" s="258"/>
      <c r="I21" s="258"/>
      <c r="J21" s="258"/>
      <c r="K21" s="258"/>
      <c r="L21" s="261"/>
      <c r="M21" s="261"/>
      <c r="N21" s="258"/>
      <c r="O21" s="258"/>
      <c r="P21" s="264"/>
      <c r="Q21" s="65"/>
      <c r="R21" s="226" t="s">
        <v>92</v>
      </c>
      <c r="S21" s="66"/>
      <c r="T21" s="66"/>
      <c r="U21" s="66"/>
      <c r="V21" s="67">
        <v>1</v>
      </c>
      <c r="W21" s="60" t="s">
        <v>63</v>
      </c>
      <c r="X21" s="58">
        <v>11100.256799999999</v>
      </c>
      <c r="Y21" s="58">
        <f>+V21*X21</f>
        <v>11100.256799999999</v>
      </c>
      <c r="Z21" s="58">
        <f>+Y21</f>
        <v>11100.256799999999</v>
      </c>
      <c r="AA21" s="59"/>
      <c r="AB21" s="60"/>
      <c r="AC21" s="61" t="s">
        <v>64</v>
      </c>
      <c r="AD21" s="61"/>
      <c r="AE21" s="291"/>
    </row>
    <row r="22" spans="1:31" ht="18" customHeight="1">
      <c r="A22" s="356"/>
      <c r="B22" s="278" t="s">
        <v>46</v>
      </c>
      <c r="C22" s="256" t="s">
        <v>47</v>
      </c>
      <c r="D22" s="256" t="s">
        <v>93</v>
      </c>
      <c r="E22" s="256" t="s">
        <v>94</v>
      </c>
      <c r="F22" s="265" t="s">
        <v>50</v>
      </c>
      <c r="G22" s="256" t="s">
        <v>67</v>
      </c>
      <c r="H22" s="256" t="s">
        <v>52</v>
      </c>
      <c r="I22" s="256" t="s">
        <v>95</v>
      </c>
      <c r="J22" s="256" t="s">
        <v>96</v>
      </c>
      <c r="K22" s="256" t="s">
        <v>97</v>
      </c>
      <c r="L22" s="259">
        <v>1</v>
      </c>
      <c r="M22" s="259">
        <v>1</v>
      </c>
      <c r="N22" s="256" t="s">
        <v>98</v>
      </c>
      <c r="O22" s="256" t="s">
        <v>99</v>
      </c>
      <c r="P22" s="262" t="s">
        <v>100</v>
      </c>
      <c r="Q22" s="30" t="s">
        <v>101</v>
      </c>
      <c r="R22" s="222" t="s">
        <v>102</v>
      </c>
      <c r="S22" s="31"/>
      <c r="T22" s="32" t="s">
        <v>61</v>
      </c>
      <c r="U22" s="33" t="s">
        <v>62</v>
      </c>
      <c r="V22" s="34"/>
      <c r="W22" s="35"/>
      <c r="X22" s="36"/>
      <c r="Y22" s="36"/>
      <c r="Z22" s="36"/>
      <c r="AA22" s="63">
        <f>+Z23</f>
        <v>3600</v>
      </c>
      <c r="AB22" s="35"/>
      <c r="AC22" s="64"/>
      <c r="AD22" s="64"/>
      <c r="AE22" s="292"/>
    </row>
    <row r="23" spans="1:31" ht="18" customHeight="1">
      <c r="A23" s="356"/>
      <c r="B23" s="275"/>
      <c r="C23" s="257"/>
      <c r="D23" s="257"/>
      <c r="E23" s="257"/>
      <c r="F23" s="257"/>
      <c r="G23" s="257"/>
      <c r="H23" s="257"/>
      <c r="I23" s="257"/>
      <c r="J23" s="257"/>
      <c r="K23" s="257"/>
      <c r="L23" s="260"/>
      <c r="M23" s="260"/>
      <c r="N23" s="257"/>
      <c r="O23" s="257"/>
      <c r="P23" s="263"/>
      <c r="Q23" s="22"/>
      <c r="R23" s="221" t="s">
        <v>103</v>
      </c>
      <c r="S23" s="23"/>
      <c r="T23" s="23"/>
      <c r="U23" s="23"/>
      <c r="V23" s="26">
        <v>1</v>
      </c>
      <c r="W23" s="25" t="s">
        <v>63</v>
      </c>
      <c r="X23" s="27">
        <v>3600</v>
      </c>
      <c r="Y23" s="27">
        <f>+V23*X23</f>
        <v>3600</v>
      </c>
      <c r="Z23" s="27">
        <f>+Y23</f>
        <v>3600</v>
      </c>
      <c r="AA23" s="28"/>
      <c r="AB23" s="25"/>
      <c r="AC23" s="29" t="s">
        <v>64</v>
      </c>
      <c r="AD23" s="29"/>
      <c r="AE23" s="290"/>
    </row>
    <row r="24" spans="1:31" ht="18" customHeight="1">
      <c r="A24" s="356"/>
      <c r="B24" s="275"/>
      <c r="C24" s="257"/>
      <c r="D24" s="257"/>
      <c r="E24" s="257"/>
      <c r="F24" s="257"/>
      <c r="G24" s="257"/>
      <c r="H24" s="257"/>
      <c r="I24" s="257"/>
      <c r="J24" s="257"/>
      <c r="K24" s="257"/>
      <c r="L24" s="260"/>
      <c r="M24" s="260"/>
      <c r="N24" s="257"/>
      <c r="O24" s="257"/>
      <c r="P24" s="263"/>
      <c r="Q24" s="30" t="s">
        <v>104</v>
      </c>
      <c r="R24" s="222" t="s">
        <v>102</v>
      </c>
      <c r="S24" s="31"/>
      <c r="T24" s="32" t="s">
        <v>61</v>
      </c>
      <c r="U24" s="33" t="s">
        <v>62</v>
      </c>
      <c r="V24" s="34"/>
      <c r="W24" s="35"/>
      <c r="X24" s="36"/>
      <c r="Y24" s="27"/>
      <c r="Z24" s="27"/>
      <c r="AA24" s="28">
        <f>+Z25</f>
        <v>9153.99</v>
      </c>
      <c r="AB24" s="25"/>
      <c r="AC24" s="29"/>
      <c r="AD24" s="29"/>
      <c r="AE24" s="290"/>
    </row>
    <row r="25" spans="1:31" ht="18" customHeight="1">
      <c r="A25" s="356"/>
      <c r="B25" s="275"/>
      <c r="C25" s="257"/>
      <c r="D25" s="257"/>
      <c r="E25" s="257"/>
      <c r="F25" s="257"/>
      <c r="G25" s="257"/>
      <c r="H25" s="257"/>
      <c r="I25" s="257"/>
      <c r="J25" s="257"/>
      <c r="K25" s="257"/>
      <c r="L25" s="260"/>
      <c r="M25" s="260"/>
      <c r="N25" s="257"/>
      <c r="O25" s="257"/>
      <c r="P25" s="263"/>
      <c r="Q25" s="30"/>
      <c r="R25" s="227" t="s">
        <v>103</v>
      </c>
      <c r="S25" s="68"/>
      <c r="T25" s="68"/>
      <c r="U25" s="68"/>
      <c r="V25" s="34">
        <v>1</v>
      </c>
      <c r="W25" s="35" t="s">
        <v>63</v>
      </c>
      <c r="X25" s="69">
        <v>9153.99</v>
      </c>
      <c r="Y25" s="27">
        <f>+V25*X25</f>
        <v>9153.99</v>
      </c>
      <c r="Z25" s="27">
        <f>+Y25</f>
        <v>9153.99</v>
      </c>
      <c r="AA25" s="28"/>
      <c r="AB25" s="25"/>
      <c r="AC25" s="29" t="s">
        <v>64</v>
      </c>
      <c r="AD25" s="29"/>
      <c r="AE25" s="290"/>
    </row>
    <row r="26" spans="1:31" ht="54" customHeight="1">
      <c r="A26" s="356"/>
      <c r="B26" s="276"/>
      <c r="C26" s="258"/>
      <c r="D26" s="258"/>
      <c r="E26" s="258"/>
      <c r="F26" s="258"/>
      <c r="G26" s="258"/>
      <c r="H26" s="258"/>
      <c r="I26" s="258"/>
      <c r="J26" s="257"/>
      <c r="K26" s="258"/>
      <c r="L26" s="261"/>
      <c r="M26" s="261"/>
      <c r="N26" s="258"/>
      <c r="O26" s="258"/>
      <c r="P26" s="264"/>
      <c r="Q26" s="65"/>
      <c r="R26" s="226"/>
      <c r="S26" s="66"/>
      <c r="T26" s="66"/>
      <c r="U26" s="66"/>
      <c r="V26" s="67"/>
      <c r="W26" s="60"/>
      <c r="X26" s="58"/>
      <c r="Y26" s="58"/>
      <c r="Z26" s="58"/>
      <c r="AA26" s="59"/>
      <c r="AB26" s="60"/>
      <c r="AC26" s="61"/>
      <c r="AD26" s="61"/>
      <c r="AE26" s="291"/>
    </row>
    <row r="27" spans="1:31" ht="30.75" customHeight="1">
      <c r="A27" s="356"/>
      <c r="B27" s="278" t="s">
        <v>78</v>
      </c>
      <c r="C27" s="256" t="s">
        <v>79</v>
      </c>
      <c r="D27" s="256" t="s">
        <v>105</v>
      </c>
      <c r="E27" s="256" t="s">
        <v>106</v>
      </c>
      <c r="F27" s="265" t="s">
        <v>82</v>
      </c>
      <c r="G27" s="256" t="s">
        <v>107</v>
      </c>
      <c r="H27" s="256" t="s">
        <v>52</v>
      </c>
      <c r="I27" s="267" t="s">
        <v>108</v>
      </c>
      <c r="J27" s="266" t="s">
        <v>109</v>
      </c>
      <c r="K27" s="256" t="s">
        <v>110</v>
      </c>
      <c r="L27" s="259">
        <v>1</v>
      </c>
      <c r="M27" s="259">
        <v>1</v>
      </c>
      <c r="N27" s="256" t="s">
        <v>111</v>
      </c>
      <c r="O27" s="256" t="s">
        <v>112</v>
      </c>
      <c r="P27" s="262" t="s">
        <v>113</v>
      </c>
      <c r="Q27" s="30" t="s">
        <v>114</v>
      </c>
      <c r="R27" s="222" t="s">
        <v>102</v>
      </c>
      <c r="S27" s="31"/>
      <c r="T27" s="32" t="s">
        <v>61</v>
      </c>
      <c r="U27" s="33" t="s">
        <v>62</v>
      </c>
      <c r="V27" s="34"/>
      <c r="W27" s="35"/>
      <c r="X27" s="36"/>
      <c r="Y27" s="36"/>
      <c r="Z27" s="36"/>
      <c r="AA27" s="63">
        <f>+Z28</f>
        <v>1977.6</v>
      </c>
      <c r="AB27" s="35"/>
      <c r="AC27" s="35"/>
      <c r="AD27" s="35"/>
      <c r="AE27" s="292"/>
    </row>
    <row r="28" spans="1:31" ht="30.75" customHeight="1">
      <c r="A28" s="356"/>
      <c r="B28" s="275"/>
      <c r="C28" s="257"/>
      <c r="D28" s="257"/>
      <c r="E28" s="257"/>
      <c r="F28" s="257"/>
      <c r="G28" s="257"/>
      <c r="H28" s="257"/>
      <c r="I28" s="268"/>
      <c r="J28" s="257"/>
      <c r="K28" s="257"/>
      <c r="L28" s="260"/>
      <c r="M28" s="260"/>
      <c r="N28" s="257"/>
      <c r="O28" s="257"/>
      <c r="P28" s="263"/>
      <c r="Q28" s="22"/>
      <c r="R28" s="221" t="s">
        <v>103</v>
      </c>
      <c r="S28" s="23"/>
      <c r="T28" s="23"/>
      <c r="U28" s="23"/>
      <c r="V28" s="26">
        <v>1</v>
      </c>
      <c r="W28" s="25" t="s">
        <v>63</v>
      </c>
      <c r="X28" s="70">
        <v>1977.6</v>
      </c>
      <c r="Y28" s="27">
        <f>+V28*X28</f>
        <v>1977.6</v>
      </c>
      <c r="Z28" s="27">
        <f>+Y28</f>
        <v>1977.6</v>
      </c>
      <c r="AA28" s="28"/>
      <c r="AB28" s="25"/>
      <c r="AC28" s="25" t="s">
        <v>64</v>
      </c>
      <c r="AD28" s="25"/>
      <c r="AE28" s="290"/>
    </row>
    <row r="29" spans="1:31" ht="30.75" customHeight="1">
      <c r="A29" s="356"/>
      <c r="B29" s="275"/>
      <c r="C29" s="257"/>
      <c r="D29" s="257"/>
      <c r="E29" s="257"/>
      <c r="F29" s="257"/>
      <c r="G29" s="257"/>
      <c r="H29" s="257"/>
      <c r="I29" s="268"/>
      <c r="J29" s="257"/>
      <c r="K29" s="257"/>
      <c r="L29" s="260"/>
      <c r="M29" s="260"/>
      <c r="N29" s="257"/>
      <c r="O29" s="257"/>
      <c r="P29" s="263"/>
      <c r="Q29" s="71" t="s">
        <v>115</v>
      </c>
      <c r="R29" s="228" t="s">
        <v>116</v>
      </c>
      <c r="S29" s="72"/>
      <c r="T29" s="32" t="s">
        <v>61</v>
      </c>
      <c r="U29" s="33" t="s">
        <v>62</v>
      </c>
      <c r="V29" s="26"/>
      <c r="W29" s="25"/>
      <c r="X29" s="27"/>
      <c r="Y29" s="27"/>
      <c r="Z29" s="27"/>
      <c r="AA29" s="28">
        <f>+SUM(Z30:Z31)</f>
        <v>22.478400000000001</v>
      </c>
      <c r="AB29" s="25"/>
      <c r="AC29" s="25"/>
      <c r="AD29" s="29"/>
      <c r="AE29" s="290"/>
    </row>
    <row r="30" spans="1:31" ht="30.75" customHeight="1">
      <c r="A30" s="356"/>
      <c r="B30" s="275"/>
      <c r="C30" s="257"/>
      <c r="D30" s="257"/>
      <c r="E30" s="257"/>
      <c r="F30" s="257"/>
      <c r="G30" s="257"/>
      <c r="H30" s="257"/>
      <c r="I30" s="268"/>
      <c r="J30" s="257"/>
      <c r="K30" s="257"/>
      <c r="L30" s="260"/>
      <c r="M30" s="260"/>
      <c r="N30" s="257"/>
      <c r="O30" s="257"/>
      <c r="P30" s="263"/>
      <c r="Q30" s="22"/>
      <c r="R30" s="221" t="s">
        <v>117</v>
      </c>
      <c r="S30" s="23"/>
      <c r="T30" s="23"/>
      <c r="U30" s="23"/>
      <c r="V30" s="26">
        <v>32</v>
      </c>
      <c r="W30" s="25" t="s">
        <v>118</v>
      </c>
      <c r="X30" s="27">
        <v>0.21</v>
      </c>
      <c r="Y30" s="27">
        <f t="shared" ref="Y30:Y31" si="0">+V30*X30</f>
        <v>6.72</v>
      </c>
      <c r="Z30" s="27">
        <f t="shared" ref="Z30:Z31" si="1">+Y30*1.12</f>
        <v>7.5264000000000006</v>
      </c>
      <c r="AA30" s="28"/>
      <c r="AB30" s="25"/>
      <c r="AC30" s="25" t="s">
        <v>64</v>
      </c>
      <c r="AD30" s="29"/>
      <c r="AE30" s="290"/>
    </row>
    <row r="31" spans="1:31" ht="30.75" customHeight="1">
      <c r="A31" s="356"/>
      <c r="B31" s="276"/>
      <c r="C31" s="258"/>
      <c r="D31" s="258"/>
      <c r="E31" s="258"/>
      <c r="F31" s="258"/>
      <c r="G31" s="258"/>
      <c r="H31" s="258"/>
      <c r="I31" s="269"/>
      <c r="J31" s="258"/>
      <c r="K31" s="258"/>
      <c r="L31" s="261"/>
      <c r="M31" s="261"/>
      <c r="N31" s="258"/>
      <c r="O31" s="258"/>
      <c r="P31" s="264"/>
      <c r="Q31" s="65"/>
      <c r="R31" s="226" t="s">
        <v>119</v>
      </c>
      <c r="S31" s="66"/>
      <c r="T31" s="66"/>
      <c r="U31" s="66"/>
      <c r="V31" s="67">
        <v>15</v>
      </c>
      <c r="W31" s="60" t="s">
        <v>63</v>
      </c>
      <c r="X31" s="58">
        <v>0.89</v>
      </c>
      <c r="Y31" s="58">
        <f t="shared" si="0"/>
        <v>13.35</v>
      </c>
      <c r="Z31" s="58">
        <f t="shared" si="1"/>
        <v>14.952000000000002</v>
      </c>
      <c r="AA31" s="59"/>
      <c r="AB31" s="60"/>
      <c r="AC31" s="60" t="s">
        <v>64</v>
      </c>
      <c r="AD31" s="61"/>
      <c r="AE31" s="291"/>
    </row>
    <row r="32" spans="1:31" ht="18" customHeight="1">
      <c r="A32" s="356"/>
      <c r="B32" s="274" t="s">
        <v>46</v>
      </c>
      <c r="C32" s="266" t="s">
        <v>47</v>
      </c>
      <c r="D32" s="266" t="s">
        <v>93</v>
      </c>
      <c r="E32" s="266" t="s">
        <v>120</v>
      </c>
      <c r="F32" s="277" t="s">
        <v>50</v>
      </c>
      <c r="G32" s="266" t="s">
        <v>67</v>
      </c>
      <c r="H32" s="266" t="s">
        <v>121</v>
      </c>
      <c r="I32" s="267" t="s">
        <v>122</v>
      </c>
      <c r="J32" s="266" t="s">
        <v>123</v>
      </c>
      <c r="K32" s="266" t="s">
        <v>124</v>
      </c>
      <c r="L32" s="272">
        <v>1</v>
      </c>
      <c r="M32" s="272">
        <v>0</v>
      </c>
      <c r="N32" s="266" t="s">
        <v>125</v>
      </c>
      <c r="O32" s="266" t="s">
        <v>126</v>
      </c>
      <c r="P32" s="273" t="s">
        <v>127</v>
      </c>
      <c r="Q32" s="30" t="s">
        <v>115</v>
      </c>
      <c r="R32" s="224" t="s">
        <v>116</v>
      </c>
      <c r="S32" s="48"/>
      <c r="T32" s="32" t="s">
        <v>61</v>
      </c>
      <c r="U32" s="33" t="s">
        <v>62</v>
      </c>
      <c r="V32" s="49"/>
      <c r="W32" s="50"/>
      <c r="X32" s="51"/>
      <c r="Y32" s="36"/>
      <c r="Z32" s="36"/>
      <c r="AA32" s="52">
        <f>+SUM(Z33:Z34)</f>
        <v>6.7760000000000007</v>
      </c>
      <c r="AB32" s="50"/>
      <c r="AC32" s="53"/>
      <c r="AD32" s="53"/>
      <c r="AE32" s="293"/>
    </row>
    <row r="33" spans="1:31" ht="18" customHeight="1">
      <c r="A33" s="356"/>
      <c r="B33" s="275"/>
      <c r="C33" s="257"/>
      <c r="D33" s="257"/>
      <c r="E33" s="257"/>
      <c r="F33" s="257"/>
      <c r="G33" s="257"/>
      <c r="H33" s="257"/>
      <c r="I33" s="268"/>
      <c r="J33" s="257"/>
      <c r="K33" s="257"/>
      <c r="L33" s="260"/>
      <c r="M33" s="260"/>
      <c r="N33" s="257"/>
      <c r="O33" s="257"/>
      <c r="P33" s="263"/>
      <c r="Q33" s="22"/>
      <c r="R33" s="221" t="s">
        <v>128</v>
      </c>
      <c r="S33" s="23"/>
      <c r="T33" s="23"/>
      <c r="U33" s="23"/>
      <c r="V33" s="26">
        <v>12</v>
      </c>
      <c r="W33" s="25" t="s">
        <v>63</v>
      </c>
      <c r="X33" s="27">
        <v>0.3</v>
      </c>
      <c r="Y33" s="27">
        <f t="shared" ref="Y33:Y34" si="2">+V33*X33</f>
        <v>3.5999999999999996</v>
      </c>
      <c r="Z33" s="27">
        <f t="shared" ref="Z33:Z34" si="3">+Y33*1.12</f>
        <v>4.032</v>
      </c>
      <c r="AA33" s="28"/>
      <c r="AB33" s="25"/>
      <c r="AC33" s="29" t="s">
        <v>64</v>
      </c>
      <c r="AD33" s="29"/>
      <c r="AE33" s="290"/>
    </row>
    <row r="34" spans="1:31" ht="18" customHeight="1">
      <c r="A34" s="356"/>
      <c r="B34" s="275"/>
      <c r="C34" s="257"/>
      <c r="D34" s="257"/>
      <c r="E34" s="257"/>
      <c r="F34" s="257"/>
      <c r="G34" s="257"/>
      <c r="H34" s="257"/>
      <c r="I34" s="268"/>
      <c r="J34" s="257"/>
      <c r="K34" s="257"/>
      <c r="L34" s="260"/>
      <c r="M34" s="260"/>
      <c r="N34" s="257"/>
      <c r="O34" s="257"/>
      <c r="P34" s="263"/>
      <c r="Q34" s="22"/>
      <c r="R34" s="221" t="s">
        <v>129</v>
      </c>
      <c r="S34" s="23"/>
      <c r="T34" s="23"/>
      <c r="U34" s="23"/>
      <c r="V34" s="26">
        <v>5</v>
      </c>
      <c r="W34" s="25" t="s">
        <v>63</v>
      </c>
      <c r="X34" s="27">
        <v>0.49</v>
      </c>
      <c r="Y34" s="27">
        <f t="shared" si="2"/>
        <v>2.4500000000000002</v>
      </c>
      <c r="Z34" s="27">
        <f t="shared" si="3"/>
        <v>2.7440000000000007</v>
      </c>
      <c r="AA34" s="28"/>
      <c r="AB34" s="25"/>
      <c r="AC34" s="29" t="s">
        <v>64</v>
      </c>
      <c r="AD34" s="29"/>
      <c r="AE34" s="290"/>
    </row>
    <row r="35" spans="1:31" ht="33.75" customHeight="1">
      <c r="A35" s="356"/>
      <c r="B35" s="275"/>
      <c r="C35" s="257"/>
      <c r="D35" s="257"/>
      <c r="E35" s="257"/>
      <c r="F35" s="257"/>
      <c r="G35" s="257"/>
      <c r="H35" s="257"/>
      <c r="I35" s="268"/>
      <c r="J35" s="257"/>
      <c r="K35" s="257"/>
      <c r="L35" s="260"/>
      <c r="M35" s="260"/>
      <c r="N35" s="257"/>
      <c r="O35" s="257"/>
      <c r="P35" s="263"/>
      <c r="Q35" s="71"/>
      <c r="R35" s="228"/>
      <c r="S35" s="72"/>
      <c r="T35" s="32"/>
      <c r="U35" s="33"/>
      <c r="V35" s="26"/>
      <c r="W35" s="25"/>
      <c r="X35" s="27"/>
      <c r="Y35" s="27"/>
      <c r="Z35" s="27"/>
      <c r="AA35" s="28"/>
      <c r="AB35" s="25"/>
      <c r="AC35" s="29"/>
      <c r="AD35" s="29"/>
      <c r="AE35" s="290"/>
    </row>
    <row r="36" spans="1:31" ht="40.5" customHeight="1">
      <c r="A36" s="356"/>
      <c r="B36" s="276"/>
      <c r="C36" s="258"/>
      <c r="D36" s="258"/>
      <c r="E36" s="258"/>
      <c r="F36" s="258"/>
      <c r="G36" s="258"/>
      <c r="H36" s="258"/>
      <c r="I36" s="269"/>
      <c r="J36" s="258"/>
      <c r="K36" s="258"/>
      <c r="L36" s="261"/>
      <c r="M36" s="261"/>
      <c r="N36" s="258"/>
      <c r="O36" s="258"/>
      <c r="P36" s="264"/>
      <c r="Q36" s="65"/>
      <c r="R36" s="226"/>
      <c r="S36" s="66"/>
      <c r="T36" s="66"/>
      <c r="U36" s="66"/>
      <c r="V36" s="67"/>
      <c r="W36" s="60"/>
      <c r="X36" s="58"/>
      <c r="Y36" s="58"/>
      <c r="Z36" s="58"/>
      <c r="AA36" s="59"/>
      <c r="AB36" s="60"/>
      <c r="AC36" s="61"/>
      <c r="AD36" s="61"/>
      <c r="AE36" s="291"/>
    </row>
    <row r="37" spans="1:31" ht="20.25" customHeight="1">
      <c r="A37" s="356"/>
      <c r="B37" s="278" t="s">
        <v>46</v>
      </c>
      <c r="C37" s="256" t="s">
        <v>47</v>
      </c>
      <c r="D37" s="256" t="s">
        <v>48</v>
      </c>
      <c r="E37" s="256" t="s">
        <v>49</v>
      </c>
      <c r="F37" s="265" t="s">
        <v>50</v>
      </c>
      <c r="G37" s="256" t="s">
        <v>67</v>
      </c>
      <c r="H37" s="256" t="s">
        <v>52</v>
      </c>
      <c r="I37" s="256" t="s">
        <v>132</v>
      </c>
      <c r="J37" s="256" t="s">
        <v>133</v>
      </c>
      <c r="K37" s="256" t="s">
        <v>134</v>
      </c>
      <c r="L37" s="259">
        <v>1</v>
      </c>
      <c r="M37" s="259">
        <v>1</v>
      </c>
      <c r="N37" s="256" t="s">
        <v>135</v>
      </c>
      <c r="O37" s="256" t="s">
        <v>136</v>
      </c>
      <c r="P37" s="262" t="s">
        <v>137</v>
      </c>
      <c r="Q37" s="30" t="s">
        <v>138</v>
      </c>
      <c r="R37" s="222" t="s">
        <v>139</v>
      </c>
      <c r="S37" s="31"/>
      <c r="T37" s="32" t="s">
        <v>61</v>
      </c>
      <c r="U37" s="33" t="s">
        <v>62</v>
      </c>
      <c r="V37" s="34"/>
      <c r="W37" s="35"/>
      <c r="X37" s="36"/>
      <c r="Y37" s="36"/>
      <c r="Z37" s="36"/>
      <c r="AA37" s="63">
        <f>+SUM(Z38:Z41)</f>
        <v>1170.1200000000001</v>
      </c>
      <c r="AB37" s="35"/>
      <c r="AC37" s="64"/>
      <c r="AD37" s="64"/>
      <c r="AE37" s="292"/>
    </row>
    <row r="38" spans="1:31" ht="20.25" customHeight="1">
      <c r="A38" s="356"/>
      <c r="B38" s="275"/>
      <c r="C38" s="257"/>
      <c r="D38" s="257"/>
      <c r="E38" s="257"/>
      <c r="F38" s="257"/>
      <c r="G38" s="257"/>
      <c r="H38" s="257"/>
      <c r="I38" s="257"/>
      <c r="J38" s="257"/>
      <c r="K38" s="257"/>
      <c r="L38" s="260"/>
      <c r="M38" s="260"/>
      <c r="N38" s="257"/>
      <c r="O38" s="257"/>
      <c r="P38" s="263"/>
      <c r="Q38" s="22"/>
      <c r="R38" s="221" t="s">
        <v>140</v>
      </c>
      <c r="S38" s="23"/>
      <c r="T38" s="23"/>
      <c r="U38" s="23"/>
      <c r="V38" s="26">
        <v>15</v>
      </c>
      <c r="W38" s="25" t="s">
        <v>63</v>
      </c>
      <c r="X38" s="27">
        <v>25.25</v>
      </c>
      <c r="Y38" s="27">
        <f t="shared" ref="Y38:Y41" si="4">+V38*X38</f>
        <v>378.75</v>
      </c>
      <c r="Z38" s="27">
        <f t="shared" ref="Z38:Z41" si="5">+Y38*1.12</f>
        <v>424.20000000000005</v>
      </c>
      <c r="AA38" s="28"/>
      <c r="AB38" s="25"/>
      <c r="AC38" s="29" t="s">
        <v>64</v>
      </c>
      <c r="AD38" s="29"/>
      <c r="AE38" s="290"/>
    </row>
    <row r="39" spans="1:31" ht="20.25" customHeight="1">
      <c r="A39" s="356"/>
      <c r="B39" s="275"/>
      <c r="C39" s="257"/>
      <c r="D39" s="257"/>
      <c r="E39" s="257"/>
      <c r="F39" s="257"/>
      <c r="G39" s="257"/>
      <c r="H39" s="257"/>
      <c r="I39" s="257"/>
      <c r="J39" s="257"/>
      <c r="K39" s="257"/>
      <c r="L39" s="260"/>
      <c r="M39" s="260"/>
      <c r="N39" s="257"/>
      <c r="O39" s="257"/>
      <c r="P39" s="263"/>
      <c r="Q39" s="73"/>
      <c r="R39" s="227" t="s">
        <v>141</v>
      </c>
      <c r="S39" s="68"/>
      <c r="T39" s="68"/>
      <c r="U39" s="68"/>
      <c r="V39" s="34">
        <v>200</v>
      </c>
      <c r="W39" s="35" t="s">
        <v>63</v>
      </c>
      <c r="X39" s="36">
        <v>1.78</v>
      </c>
      <c r="Y39" s="27">
        <f t="shared" si="4"/>
        <v>356</v>
      </c>
      <c r="Z39" s="27">
        <f t="shared" si="5"/>
        <v>398.72</v>
      </c>
      <c r="AA39" s="28"/>
      <c r="AB39" s="25"/>
      <c r="AC39" s="29" t="s">
        <v>64</v>
      </c>
      <c r="AD39" s="29"/>
      <c r="AE39" s="290"/>
    </row>
    <row r="40" spans="1:31" ht="20.25" customHeight="1">
      <c r="A40" s="356"/>
      <c r="B40" s="275"/>
      <c r="C40" s="257"/>
      <c r="D40" s="257"/>
      <c r="E40" s="257"/>
      <c r="F40" s="257"/>
      <c r="G40" s="257"/>
      <c r="H40" s="257"/>
      <c r="I40" s="257"/>
      <c r="J40" s="257"/>
      <c r="K40" s="257"/>
      <c r="L40" s="260"/>
      <c r="M40" s="260"/>
      <c r="N40" s="257"/>
      <c r="O40" s="257"/>
      <c r="P40" s="263"/>
      <c r="Q40" s="30"/>
      <c r="R40" s="227" t="s">
        <v>142</v>
      </c>
      <c r="S40" s="68"/>
      <c r="T40" s="68"/>
      <c r="U40" s="68"/>
      <c r="V40" s="34">
        <v>200</v>
      </c>
      <c r="W40" s="35" t="s">
        <v>63</v>
      </c>
      <c r="X40" s="36">
        <v>1.28</v>
      </c>
      <c r="Y40" s="27">
        <f t="shared" si="4"/>
        <v>256</v>
      </c>
      <c r="Z40" s="27">
        <f t="shared" si="5"/>
        <v>286.72000000000003</v>
      </c>
      <c r="AA40" s="28"/>
      <c r="AB40" s="25"/>
      <c r="AC40" s="29" t="s">
        <v>64</v>
      </c>
      <c r="AD40" s="29"/>
      <c r="AE40" s="290"/>
    </row>
    <row r="41" spans="1:31" ht="45" customHeight="1">
      <c r="A41" s="357"/>
      <c r="B41" s="276"/>
      <c r="C41" s="258"/>
      <c r="D41" s="258"/>
      <c r="E41" s="258"/>
      <c r="F41" s="258"/>
      <c r="G41" s="258"/>
      <c r="H41" s="258"/>
      <c r="I41" s="258"/>
      <c r="J41" s="257"/>
      <c r="K41" s="258"/>
      <c r="L41" s="261"/>
      <c r="M41" s="261"/>
      <c r="N41" s="258"/>
      <c r="O41" s="258"/>
      <c r="P41" s="264"/>
      <c r="Q41" s="65"/>
      <c r="R41" s="226" t="s">
        <v>143</v>
      </c>
      <c r="S41" s="66"/>
      <c r="T41" s="66"/>
      <c r="U41" s="66"/>
      <c r="V41" s="67">
        <v>30</v>
      </c>
      <c r="W41" s="60" t="s">
        <v>63</v>
      </c>
      <c r="X41" s="58">
        <v>1.8</v>
      </c>
      <c r="Y41" s="58">
        <f t="shared" si="4"/>
        <v>54</v>
      </c>
      <c r="Z41" s="58">
        <f t="shared" si="5"/>
        <v>60.480000000000004</v>
      </c>
      <c r="AA41" s="59"/>
      <c r="AB41" s="60"/>
      <c r="AC41" s="61" t="s">
        <v>64</v>
      </c>
      <c r="AD41" s="61"/>
      <c r="AE41" s="291"/>
    </row>
    <row r="42" spans="1:31" ht="24" customHeight="1">
      <c r="A42" s="358" t="s">
        <v>45</v>
      </c>
      <c r="B42" s="278" t="s">
        <v>78</v>
      </c>
      <c r="C42" s="256" t="s">
        <v>79</v>
      </c>
      <c r="D42" s="256" t="s">
        <v>105</v>
      </c>
      <c r="E42" s="256" t="s">
        <v>144</v>
      </c>
      <c r="F42" s="265" t="s">
        <v>82</v>
      </c>
      <c r="G42" s="256" t="s">
        <v>145</v>
      </c>
      <c r="H42" s="256" t="s">
        <v>121</v>
      </c>
      <c r="I42" s="267" t="s">
        <v>146</v>
      </c>
      <c r="J42" s="266" t="s">
        <v>147</v>
      </c>
      <c r="K42" s="256" t="s">
        <v>148</v>
      </c>
      <c r="L42" s="259">
        <v>1</v>
      </c>
      <c r="M42" s="259">
        <v>1</v>
      </c>
      <c r="N42" s="256" t="s">
        <v>149</v>
      </c>
      <c r="O42" s="256" t="s">
        <v>150</v>
      </c>
      <c r="P42" s="262" t="s">
        <v>151</v>
      </c>
      <c r="Q42" s="30" t="s">
        <v>138</v>
      </c>
      <c r="R42" s="222" t="s">
        <v>139</v>
      </c>
      <c r="S42" s="31"/>
      <c r="T42" s="32" t="s">
        <v>61</v>
      </c>
      <c r="U42" s="33" t="s">
        <v>62</v>
      </c>
      <c r="V42" s="34"/>
      <c r="W42" s="35"/>
      <c r="X42" s="36"/>
      <c r="Y42" s="36"/>
      <c r="Z42" s="36"/>
      <c r="AA42" s="63">
        <f>+SUM(Z43:Z46)</f>
        <v>1763.9328000000003</v>
      </c>
      <c r="AB42" s="35"/>
      <c r="AC42" s="35"/>
      <c r="AD42" s="35"/>
      <c r="AE42" s="292"/>
    </row>
    <row r="43" spans="1:31" ht="24" customHeight="1">
      <c r="A43" s="356"/>
      <c r="B43" s="275"/>
      <c r="C43" s="257"/>
      <c r="D43" s="257"/>
      <c r="E43" s="257"/>
      <c r="F43" s="257"/>
      <c r="G43" s="257"/>
      <c r="H43" s="257"/>
      <c r="I43" s="268"/>
      <c r="J43" s="257"/>
      <c r="K43" s="257"/>
      <c r="L43" s="260"/>
      <c r="M43" s="260"/>
      <c r="N43" s="257"/>
      <c r="O43" s="257"/>
      <c r="P43" s="263"/>
      <c r="Q43" s="22"/>
      <c r="R43" s="221" t="s">
        <v>152</v>
      </c>
      <c r="S43" s="23"/>
      <c r="T43" s="23"/>
      <c r="U43" s="23"/>
      <c r="V43" s="26">
        <v>60</v>
      </c>
      <c r="W43" s="25" t="s">
        <v>63</v>
      </c>
      <c r="X43" s="27">
        <v>1.45</v>
      </c>
      <c r="Y43" s="27">
        <f t="shared" ref="Y43:Y46" si="6">+V43*X43</f>
        <v>87</v>
      </c>
      <c r="Z43" s="27">
        <f t="shared" ref="Z43:Z46" si="7">+Y43*1.12</f>
        <v>97.440000000000012</v>
      </c>
      <c r="AA43" s="28"/>
      <c r="AB43" s="25"/>
      <c r="AC43" s="25" t="s">
        <v>64</v>
      </c>
      <c r="AD43" s="25"/>
      <c r="AE43" s="290"/>
    </row>
    <row r="44" spans="1:31" ht="24" customHeight="1">
      <c r="A44" s="356"/>
      <c r="B44" s="275"/>
      <c r="C44" s="257"/>
      <c r="D44" s="257"/>
      <c r="E44" s="257"/>
      <c r="F44" s="257"/>
      <c r="G44" s="257"/>
      <c r="H44" s="257"/>
      <c r="I44" s="268"/>
      <c r="J44" s="257"/>
      <c r="K44" s="257"/>
      <c r="L44" s="260"/>
      <c r="M44" s="260"/>
      <c r="N44" s="257"/>
      <c r="O44" s="257"/>
      <c r="P44" s="263"/>
      <c r="Q44" s="22"/>
      <c r="R44" s="221" t="s">
        <v>153</v>
      </c>
      <c r="S44" s="23"/>
      <c r="T44" s="23"/>
      <c r="U44" s="23"/>
      <c r="V44" s="26">
        <v>102</v>
      </c>
      <c r="W44" s="25" t="s">
        <v>63</v>
      </c>
      <c r="X44" s="27">
        <v>2.52</v>
      </c>
      <c r="Y44" s="27">
        <f t="shared" si="6"/>
        <v>257.04000000000002</v>
      </c>
      <c r="Z44" s="27">
        <f t="shared" si="7"/>
        <v>287.88480000000004</v>
      </c>
      <c r="AA44" s="28"/>
      <c r="AB44" s="25"/>
      <c r="AC44" s="25" t="s">
        <v>64</v>
      </c>
      <c r="AD44" s="29"/>
      <c r="AE44" s="290"/>
    </row>
    <row r="45" spans="1:31" ht="24" customHeight="1">
      <c r="A45" s="356"/>
      <c r="B45" s="275"/>
      <c r="C45" s="257"/>
      <c r="D45" s="257"/>
      <c r="E45" s="257"/>
      <c r="F45" s="257"/>
      <c r="G45" s="257"/>
      <c r="H45" s="257"/>
      <c r="I45" s="268"/>
      <c r="J45" s="257"/>
      <c r="K45" s="257"/>
      <c r="L45" s="260"/>
      <c r="M45" s="260"/>
      <c r="N45" s="257"/>
      <c r="O45" s="257"/>
      <c r="P45" s="263"/>
      <c r="Q45" s="22"/>
      <c r="R45" s="221" t="s">
        <v>154</v>
      </c>
      <c r="S45" s="23"/>
      <c r="T45" s="23"/>
      <c r="U45" s="23"/>
      <c r="V45" s="26">
        <v>30</v>
      </c>
      <c r="W45" s="25" t="s">
        <v>155</v>
      </c>
      <c r="X45" s="27">
        <v>38</v>
      </c>
      <c r="Y45" s="27">
        <f t="shared" si="6"/>
        <v>1140</v>
      </c>
      <c r="Z45" s="27">
        <f t="shared" si="7"/>
        <v>1276.8000000000002</v>
      </c>
      <c r="AA45" s="28"/>
      <c r="AB45" s="25"/>
      <c r="AC45" s="25" t="s">
        <v>64</v>
      </c>
      <c r="AD45" s="29"/>
      <c r="AE45" s="290"/>
    </row>
    <row r="46" spans="1:31" ht="24" customHeight="1">
      <c r="A46" s="356"/>
      <c r="B46" s="276"/>
      <c r="C46" s="258"/>
      <c r="D46" s="258"/>
      <c r="E46" s="258"/>
      <c r="F46" s="258"/>
      <c r="G46" s="258"/>
      <c r="H46" s="258"/>
      <c r="I46" s="269"/>
      <c r="J46" s="258"/>
      <c r="K46" s="258"/>
      <c r="L46" s="261"/>
      <c r="M46" s="261"/>
      <c r="N46" s="258"/>
      <c r="O46" s="258"/>
      <c r="P46" s="264"/>
      <c r="Q46" s="65"/>
      <c r="R46" s="226" t="s">
        <v>156</v>
      </c>
      <c r="S46" s="66"/>
      <c r="T46" s="66"/>
      <c r="U46" s="66"/>
      <c r="V46" s="67">
        <v>45</v>
      </c>
      <c r="W46" s="60" t="s">
        <v>63</v>
      </c>
      <c r="X46" s="58">
        <v>2.02</v>
      </c>
      <c r="Y46" s="58">
        <f t="shared" si="6"/>
        <v>90.9</v>
      </c>
      <c r="Z46" s="58">
        <f t="shared" si="7"/>
        <v>101.80800000000002</v>
      </c>
      <c r="AA46" s="59"/>
      <c r="AB46" s="60"/>
      <c r="AC46" s="60" t="s">
        <v>64</v>
      </c>
      <c r="AD46" s="61"/>
      <c r="AE46" s="291"/>
    </row>
    <row r="47" spans="1:31" ht="18" customHeight="1">
      <c r="A47" s="356"/>
      <c r="B47" s="274" t="s">
        <v>46</v>
      </c>
      <c r="C47" s="266" t="s">
        <v>47</v>
      </c>
      <c r="D47" s="266" t="s">
        <v>48</v>
      </c>
      <c r="E47" s="266" t="s">
        <v>49</v>
      </c>
      <c r="F47" s="277" t="s">
        <v>50</v>
      </c>
      <c r="G47" s="266" t="s">
        <v>67</v>
      </c>
      <c r="H47" s="266" t="s">
        <v>121</v>
      </c>
      <c r="I47" s="267" t="s">
        <v>157</v>
      </c>
      <c r="J47" s="266" t="s">
        <v>158</v>
      </c>
      <c r="K47" s="266" t="s">
        <v>159</v>
      </c>
      <c r="L47" s="272">
        <v>300</v>
      </c>
      <c r="M47" s="272">
        <v>300</v>
      </c>
      <c r="N47" s="266" t="s">
        <v>160</v>
      </c>
      <c r="O47" s="266" t="s">
        <v>161</v>
      </c>
      <c r="P47" s="273" t="s">
        <v>151</v>
      </c>
      <c r="Q47" s="30" t="s">
        <v>138</v>
      </c>
      <c r="R47" s="224" t="s">
        <v>139</v>
      </c>
      <c r="S47" s="48"/>
      <c r="T47" s="32" t="s">
        <v>61</v>
      </c>
      <c r="U47" s="33" t="s">
        <v>62</v>
      </c>
      <c r="V47" s="49"/>
      <c r="W47" s="50"/>
      <c r="X47" s="51"/>
      <c r="Y47" s="36"/>
      <c r="Z47" s="36"/>
      <c r="AA47" s="52">
        <f>+SUM(Z48:Z51)</f>
        <v>757.51199999999994</v>
      </c>
      <c r="AB47" s="50"/>
      <c r="AC47" s="53"/>
      <c r="AD47" s="53"/>
      <c r="AE47" s="293"/>
    </row>
    <row r="48" spans="1:31" ht="18" customHeight="1">
      <c r="A48" s="356"/>
      <c r="B48" s="275"/>
      <c r="C48" s="257"/>
      <c r="D48" s="257"/>
      <c r="E48" s="257"/>
      <c r="F48" s="257"/>
      <c r="G48" s="257"/>
      <c r="H48" s="257"/>
      <c r="I48" s="268"/>
      <c r="J48" s="257"/>
      <c r="K48" s="257"/>
      <c r="L48" s="260"/>
      <c r="M48" s="260"/>
      <c r="N48" s="257"/>
      <c r="O48" s="257"/>
      <c r="P48" s="263"/>
      <c r="Q48" s="22"/>
      <c r="R48" s="221" t="s">
        <v>162</v>
      </c>
      <c r="S48" s="23"/>
      <c r="T48" s="23"/>
      <c r="U48" s="23"/>
      <c r="V48" s="26">
        <v>15</v>
      </c>
      <c r="W48" s="25" t="s">
        <v>63</v>
      </c>
      <c r="X48" s="27">
        <v>5.51</v>
      </c>
      <c r="Y48" s="27">
        <f t="shared" ref="Y48:Y51" si="8">+V48*X48</f>
        <v>82.649999999999991</v>
      </c>
      <c r="Z48" s="27">
        <f t="shared" ref="Z48:Z51" si="9">+Y48*1.12</f>
        <v>92.567999999999998</v>
      </c>
      <c r="AA48" s="28"/>
      <c r="AB48" s="25"/>
      <c r="AC48" s="29" t="s">
        <v>64</v>
      </c>
      <c r="AD48" s="29"/>
      <c r="AE48" s="290"/>
    </row>
    <row r="49" spans="1:31" ht="18" customHeight="1">
      <c r="A49" s="356"/>
      <c r="B49" s="275"/>
      <c r="C49" s="257"/>
      <c r="D49" s="257"/>
      <c r="E49" s="257"/>
      <c r="F49" s="257"/>
      <c r="G49" s="257"/>
      <c r="H49" s="257"/>
      <c r="I49" s="268"/>
      <c r="J49" s="257"/>
      <c r="K49" s="257"/>
      <c r="L49" s="260"/>
      <c r="M49" s="260"/>
      <c r="N49" s="257"/>
      <c r="O49" s="257"/>
      <c r="P49" s="263"/>
      <c r="Q49" s="22"/>
      <c r="R49" s="221" t="s">
        <v>163</v>
      </c>
      <c r="S49" s="23"/>
      <c r="T49" s="23"/>
      <c r="U49" s="23"/>
      <c r="V49" s="26">
        <v>32</v>
      </c>
      <c r="W49" s="25" t="s">
        <v>63</v>
      </c>
      <c r="X49" s="27">
        <v>1.3</v>
      </c>
      <c r="Y49" s="27">
        <f t="shared" si="8"/>
        <v>41.6</v>
      </c>
      <c r="Z49" s="27">
        <f t="shared" si="9"/>
        <v>46.592000000000006</v>
      </c>
      <c r="AA49" s="28"/>
      <c r="AB49" s="25"/>
      <c r="AC49" s="29" t="s">
        <v>64</v>
      </c>
      <c r="AD49" s="29"/>
      <c r="AE49" s="290"/>
    </row>
    <row r="50" spans="1:31" ht="18" customHeight="1">
      <c r="A50" s="356"/>
      <c r="B50" s="275"/>
      <c r="C50" s="257"/>
      <c r="D50" s="257"/>
      <c r="E50" s="257"/>
      <c r="F50" s="257"/>
      <c r="G50" s="257"/>
      <c r="H50" s="257"/>
      <c r="I50" s="268"/>
      <c r="J50" s="257"/>
      <c r="K50" s="257"/>
      <c r="L50" s="260"/>
      <c r="M50" s="260"/>
      <c r="N50" s="257"/>
      <c r="O50" s="257"/>
      <c r="P50" s="263"/>
      <c r="Q50" s="22"/>
      <c r="R50" s="221" t="s">
        <v>164</v>
      </c>
      <c r="S50" s="23"/>
      <c r="T50" s="23"/>
      <c r="U50" s="23"/>
      <c r="V50" s="26">
        <v>30</v>
      </c>
      <c r="W50" s="25" t="s">
        <v>63</v>
      </c>
      <c r="X50" s="27">
        <v>17.23</v>
      </c>
      <c r="Y50" s="27">
        <f t="shared" si="8"/>
        <v>516.9</v>
      </c>
      <c r="Z50" s="27">
        <f t="shared" si="9"/>
        <v>578.928</v>
      </c>
      <c r="AA50" s="28"/>
      <c r="AB50" s="25"/>
      <c r="AC50" s="29" t="s">
        <v>64</v>
      </c>
      <c r="AD50" s="29"/>
      <c r="AE50" s="290"/>
    </row>
    <row r="51" spans="1:31" ht="52.5" customHeight="1">
      <c r="A51" s="356"/>
      <c r="B51" s="276"/>
      <c r="C51" s="258"/>
      <c r="D51" s="258"/>
      <c r="E51" s="258"/>
      <c r="F51" s="258"/>
      <c r="G51" s="258"/>
      <c r="H51" s="258"/>
      <c r="I51" s="269"/>
      <c r="J51" s="258"/>
      <c r="K51" s="258"/>
      <c r="L51" s="261"/>
      <c r="M51" s="261"/>
      <c r="N51" s="258"/>
      <c r="O51" s="258"/>
      <c r="P51" s="264"/>
      <c r="Q51" s="65"/>
      <c r="R51" s="226" t="s">
        <v>165</v>
      </c>
      <c r="S51" s="66"/>
      <c r="T51" s="66"/>
      <c r="U51" s="66"/>
      <c r="V51" s="67">
        <v>20</v>
      </c>
      <c r="W51" s="60" t="s">
        <v>63</v>
      </c>
      <c r="X51" s="58">
        <v>1.76</v>
      </c>
      <c r="Y51" s="58">
        <f t="shared" si="8"/>
        <v>35.200000000000003</v>
      </c>
      <c r="Z51" s="58">
        <f t="shared" si="9"/>
        <v>39.424000000000007</v>
      </c>
      <c r="AA51" s="59"/>
      <c r="AB51" s="60"/>
      <c r="AC51" s="61" t="s">
        <v>64</v>
      </c>
      <c r="AD51" s="61"/>
      <c r="AE51" s="291"/>
    </row>
    <row r="52" spans="1:31" ht="18" customHeight="1">
      <c r="A52" s="356"/>
      <c r="B52" s="278" t="s">
        <v>78</v>
      </c>
      <c r="C52" s="256" t="s">
        <v>79</v>
      </c>
      <c r="D52" s="256" t="s">
        <v>105</v>
      </c>
      <c r="E52" s="256" t="s">
        <v>106</v>
      </c>
      <c r="F52" s="265" t="s">
        <v>82</v>
      </c>
      <c r="G52" s="256" t="s">
        <v>67</v>
      </c>
      <c r="H52" s="256" t="s">
        <v>166</v>
      </c>
      <c r="I52" s="256" t="s">
        <v>167</v>
      </c>
      <c r="J52" s="256" t="s">
        <v>168</v>
      </c>
      <c r="K52" s="256" t="s">
        <v>169</v>
      </c>
      <c r="L52" s="259">
        <v>1</v>
      </c>
      <c r="M52" s="259">
        <v>1</v>
      </c>
      <c r="N52" s="256" t="s">
        <v>170</v>
      </c>
      <c r="O52" s="256" t="s">
        <v>171</v>
      </c>
      <c r="P52" s="262" t="s">
        <v>172</v>
      </c>
      <c r="Q52" s="30" t="s">
        <v>138</v>
      </c>
      <c r="R52" s="222" t="s">
        <v>139</v>
      </c>
      <c r="S52" s="31"/>
      <c r="T52" s="32" t="s">
        <v>61</v>
      </c>
      <c r="U52" s="33" t="s">
        <v>62</v>
      </c>
      <c r="V52" s="34"/>
      <c r="W52" s="35"/>
      <c r="X52" s="36"/>
      <c r="Y52" s="36"/>
      <c r="Z52" s="36"/>
      <c r="AA52" s="63">
        <f>+SUM(Z53:Z57)</f>
        <v>647.95360000000005</v>
      </c>
      <c r="AB52" s="35"/>
      <c r="AC52" s="64"/>
      <c r="AD52" s="64"/>
      <c r="AE52" s="292"/>
    </row>
    <row r="53" spans="1:31" ht="18" customHeight="1">
      <c r="A53" s="356"/>
      <c r="B53" s="275"/>
      <c r="C53" s="257"/>
      <c r="D53" s="257"/>
      <c r="E53" s="257"/>
      <c r="F53" s="257"/>
      <c r="G53" s="257"/>
      <c r="H53" s="257"/>
      <c r="I53" s="257"/>
      <c r="J53" s="257"/>
      <c r="K53" s="257"/>
      <c r="L53" s="260"/>
      <c r="M53" s="260"/>
      <c r="N53" s="257"/>
      <c r="O53" s="257"/>
      <c r="P53" s="263"/>
      <c r="Q53" s="22"/>
      <c r="R53" s="221" t="s">
        <v>173</v>
      </c>
      <c r="S53" s="23"/>
      <c r="T53" s="23"/>
      <c r="U53" s="23"/>
      <c r="V53" s="26">
        <v>49</v>
      </c>
      <c r="W53" s="25" t="s">
        <v>63</v>
      </c>
      <c r="X53" s="27">
        <v>0.87</v>
      </c>
      <c r="Y53" s="27">
        <f t="shared" ref="Y53:Y57" si="10">+V53*X53</f>
        <v>42.63</v>
      </c>
      <c r="Z53" s="27">
        <f t="shared" ref="Z53:Z57" si="11">+Y53*1.12</f>
        <v>47.74560000000001</v>
      </c>
      <c r="AA53" s="28"/>
      <c r="AB53" s="25"/>
      <c r="AC53" s="29" t="s">
        <v>64</v>
      </c>
      <c r="AD53" s="29"/>
      <c r="AE53" s="290"/>
    </row>
    <row r="54" spans="1:31" ht="18" customHeight="1">
      <c r="A54" s="356"/>
      <c r="B54" s="275"/>
      <c r="C54" s="257"/>
      <c r="D54" s="257"/>
      <c r="E54" s="257"/>
      <c r="F54" s="257"/>
      <c r="G54" s="257"/>
      <c r="H54" s="257"/>
      <c r="I54" s="257"/>
      <c r="J54" s="257"/>
      <c r="K54" s="257"/>
      <c r="L54" s="260"/>
      <c r="M54" s="260"/>
      <c r="N54" s="257"/>
      <c r="O54" s="257"/>
      <c r="P54" s="263"/>
      <c r="Q54" s="73"/>
      <c r="R54" s="227" t="s">
        <v>174</v>
      </c>
      <c r="S54" s="68"/>
      <c r="T54" s="68"/>
      <c r="U54" s="68"/>
      <c r="V54" s="34">
        <v>11</v>
      </c>
      <c r="W54" s="35" t="s">
        <v>175</v>
      </c>
      <c r="X54" s="36">
        <v>26.41</v>
      </c>
      <c r="Y54" s="27">
        <f t="shared" si="10"/>
        <v>290.51</v>
      </c>
      <c r="Z54" s="27">
        <f t="shared" si="11"/>
        <v>325.37120000000004</v>
      </c>
      <c r="AA54" s="28"/>
      <c r="AB54" s="25"/>
      <c r="AC54" s="29" t="s">
        <v>64</v>
      </c>
      <c r="AD54" s="29"/>
      <c r="AE54" s="290"/>
    </row>
    <row r="55" spans="1:31" ht="18" customHeight="1">
      <c r="A55" s="356"/>
      <c r="B55" s="275"/>
      <c r="C55" s="257"/>
      <c r="D55" s="257"/>
      <c r="E55" s="257"/>
      <c r="F55" s="257"/>
      <c r="G55" s="257"/>
      <c r="H55" s="257"/>
      <c r="I55" s="257"/>
      <c r="J55" s="257"/>
      <c r="K55" s="257"/>
      <c r="L55" s="260"/>
      <c r="M55" s="260"/>
      <c r="N55" s="257"/>
      <c r="O55" s="257"/>
      <c r="P55" s="263"/>
      <c r="Q55" s="30"/>
      <c r="R55" s="227" t="s">
        <v>176</v>
      </c>
      <c r="S55" s="68"/>
      <c r="T55" s="68"/>
      <c r="U55" s="68"/>
      <c r="V55" s="34">
        <v>30</v>
      </c>
      <c r="W55" s="35" t="s">
        <v>63</v>
      </c>
      <c r="X55" s="36">
        <v>1.96</v>
      </c>
      <c r="Y55" s="27">
        <f t="shared" si="10"/>
        <v>58.8</v>
      </c>
      <c r="Z55" s="27">
        <f t="shared" si="11"/>
        <v>65.856000000000009</v>
      </c>
      <c r="AA55" s="28"/>
      <c r="AB55" s="25"/>
      <c r="AC55" s="29" t="s">
        <v>64</v>
      </c>
      <c r="AD55" s="29"/>
      <c r="AE55" s="290"/>
    </row>
    <row r="56" spans="1:31" ht="18" customHeight="1">
      <c r="A56" s="356"/>
      <c r="B56" s="275"/>
      <c r="C56" s="257"/>
      <c r="D56" s="257"/>
      <c r="E56" s="257"/>
      <c r="F56" s="257"/>
      <c r="G56" s="257"/>
      <c r="H56" s="257"/>
      <c r="I56" s="257"/>
      <c r="J56" s="257"/>
      <c r="K56" s="257"/>
      <c r="L56" s="260"/>
      <c r="M56" s="260"/>
      <c r="N56" s="257"/>
      <c r="O56" s="257"/>
      <c r="P56" s="263"/>
      <c r="Q56" s="37"/>
      <c r="R56" s="223" t="s">
        <v>177</v>
      </c>
      <c r="S56" s="38"/>
      <c r="T56" s="38"/>
      <c r="U56" s="38"/>
      <c r="V56" s="40">
        <v>20</v>
      </c>
      <c r="W56" s="41" t="s">
        <v>178</v>
      </c>
      <c r="X56" s="42">
        <v>0.98</v>
      </c>
      <c r="Y56" s="27">
        <f t="shared" si="10"/>
        <v>19.600000000000001</v>
      </c>
      <c r="Z56" s="27">
        <f t="shared" si="11"/>
        <v>21.952000000000005</v>
      </c>
      <c r="AA56" s="44"/>
      <c r="AB56" s="45"/>
      <c r="AC56" s="46" t="s">
        <v>64</v>
      </c>
      <c r="AD56" s="46"/>
      <c r="AE56" s="290"/>
    </row>
    <row r="57" spans="1:31" ht="18" customHeight="1">
      <c r="A57" s="356"/>
      <c r="B57" s="276"/>
      <c r="C57" s="258"/>
      <c r="D57" s="258"/>
      <c r="E57" s="258"/>
      <c r="F57" s="258"/>
      <c r="G57" s="258"/>
      <c r="H57" s="258"/>
      <c r="I57" s="258"/>
      <c r="J57" s="257"/>
      <c r="K57" s="258"/>
      <c r="L57" s="261"/>
      <c r="M57" s="261"/>
      <c r="N57" s="258"/>
      <c r="O57" s="258"/>
      <c r="P57" s="264"/>
      <c r="Q57" s="65"/>
      <c r="R57" s="226" t="s">
        <v>179</v>
      </c>
      <c r="S57" s="66"/>
      <c r="T57" s="66"/>
      <c r="U57" s="66"/>
      <c r="V57" s="67">
        <v>10</v>
      </c>
      <c r="W57" s="60" t="s">
        <v>175</v>
      </c>
      <c r="X57" s="58">
        <v>16.699000000000002</v>
      </c>
      <c r="Y57" s="58">
        <f t="shared" si="10"/>
        <v>166.99</v>
      </c>
      <c r="Z57" s="58">
        <f t="shared" si="11"/>
        <v>187.02880000000002</v>
      </c>
      <c r="AA57" s="59"/>
      <c r="AB57" s="60"/>
      <c r="AC57" s="61" t="s">
        <v>64</v>
      </c>
      <c r="AD57" s="61"/>
      <c r="AE57" s="291"/>
    </row>
    <row r="58" spans="1:31" ht="31.5" customHeight="1">
      <c r="A58" s="356"/>
      <c r="B58" s="278" t="s">
        <v>46</v>
      </c>
      <c r="C58" s="256" t="s">
        <v>47</v>
      </c>
      <c r="D58" s="256" t="s">
        <v>48</v>
      </c>
      <c r="E58" s="256" t="s">
        <v>49</v>
      </c>
      <c r="F58" s="265" t="s">
        <v>50</v>
      </c>
      <c r="G58" s="256" t="s">
        <v>67</v>
      </c>
      <c r="H58" s="256" t="s">
        <v>52</v>
      </c>
      <c r="I58" s="267" t="s">
        <v>180</v>
      </c>
      <c r="J58" s="266" t="s">
        <v>181</v>
      </c>
      <c r="K58" s="256" t="s">
        <v>182</v>
      </c>
      <c r="L58" s="259">
        <v>1</v>
      </c>
      <c r="M58" s="259">
        <v>1</v>
      </c>
      <c r="N58" s="256" t="s">
        <v>183</v>
      </c>
      <c r="O58" s="256" t="s">
        <v>184</v>
      </c>
      <c r="P58" s="262" t="s">
        <v>137</v>
      </c>
      <c r="Q58" s="30"/>
      <c r="R58" s="222"/>
      <c r="S58" s="31"/>
      <c r="T58" s="32"/>
      <c r="U58" s="33"/>
      <c r="V58" s="34"/>
      <c r="W58" s="35"/>
      <c r="X58" s="36"/>
      <c r="Y58" s="36"/>
      <c r="Z58" s="36"/>
      <c r="AA58" s="63"/>
      <c r="AB58" s="35"/>
      <c r="AC58" s="35"/>
      <c r="AD58" s="35"/>
      <c r="AE58" s="292"/>
    </row>
    <row r="59" spans="1:31" ht="31.5" customHeight="1">
      <c r="A59" s="356"/>
      <c r="B59" s="275"/>
      <c r="C59" s="257"/>
      <c r="D59" s="257"/>
      <c r="E59" s="257"/>
      <c r="F59" s="257"/>
      <c r="G59" s="257"/>
      <c r="H59" s="257"/>
      <c r="I59" s="268"/>
      <c r="J59" s="257"/>
      <c r="K59" s="257"/>
      <c r="L59" s="260"/>
      <c r="M59" s="260"/>
      <c r="N59" s="257"/>
      <c r="O59" s="257"/>
      <c r="P59" s="263"/>
      <c r="Q59" s="22"/>
      <c r="R59" s="221"/>
      <c r="S59" s="23"/>
      <c r="T59" s="23"/>
      <c r="U59" s="23"/>
      <c r="V59" s="26"/>
      <c r="W59" s="25"/>
      <c r="X59" s="27"/>
      <c r="Y59" s="27"/>
      <c r="Z59" s="27"/>
      <c r="AA59" s="28"/>
      <c r="AB59" s="25"/>
      <c r="AC59" s="25"/>
      <c r="AD59" s="25"/>
      <c r="AE59" s="290"/>
    </row>
    <row r="60" spans="1:31" ht="31.5" customHeight="1">
      <c r="A60" s="356"/>
      <c r="B60" s="275"/>
      <c r="C60" s="257"/>
      <c r="D60" s="257"/>
      <c r="E60" s="257"/>
      <c r="F60" s="257"/>
      <c r="G60" s="257"/>
      <c r="H60" s="257"/>
      <c r="I60" s="268"/>
      <c r="J60" s="257"/>
      <c r="K60" s="257"/>
      <c r="L60" s="260"/>
      <c r="M60" s="260"/>
      <c r="N60" s="257"/>
      <c r="O60" s="257"/>
      <c r="P60" s="263"/>
      <c r="Q60" s="22"/>
      <c r="R60" s="221"/>
      <c r="S60" s="23"/>
      <c r="T60" s="23"/>
      <c r="U60" s="23"/>
      <c r="V60" s="26"/>
      <c r="W60" s="25"/>
      <c r="X60" s="27"/>
      <c r="Y60" s="27"/>
      <c r="Z60" s="27"/>
      <c r="AA60" s="28"/>
      <c r="AB60" s="25"/>
      <c r="AC60" s="25"/>
      <c r="AD60" s="29"/>
      <c r="AE60" s="290"/>
    </row>
    <row r="61" spans="1:31" ht="31.5" customHeight="1">
      <c r="A61" s="356"/>
      <c r="B61" s="275"/>
      <c r="C61" s="257"/>
      <c r="D61" s="257"/>
      <c r="E61" s="257"/>
      <c r="F61" s="257"/>
      <c r="G61" s="257"/>
      <c r="H61" s="257"/>
      <c r="I61" s="268"/>
      <c r="J61" s="257"/>
      <c r="K61" s="257"/>
      <c r="L61" s="260"/>
      <c r="M61" s="260"/>
      <c r="N61" s="257"/>
      <c r="O61" s="257"/>
      <c r="P61" s="263"/>
      <c r="Q61" s="22"/>
      <c r="R61" s="221"/>
      <c r="S61" s="23"/>
      <c r="T61" s="23"/>
      <c r="U61" s="23"/>
      <c r="V61" s="26"/>
      <c r="W61" s="25"/>
      <c r="X61" s="27"/>
      <c r="Y61" s="27"/>
      <c r="Z61" s="27"/>
      <c r="AA61" s="28"/>
      <c r="AB61" s="25"/>
      <c r="AC61" s="25"/>
      <c r="AD61" s="29"/>
      <c r="AE61" s="290"/>
    </row>
    <row r="62" spans="1:31" ht="31.5" customHeight="1">
      <c r="A62" s="356"/>
      <c r="B62" s="276"/>
      <c r="C62" s="258"/>
      <c r="D62" s="258"/>
      <c r="E62" s="258"/>
      <c r="F62" s="258"/>
      <c r="G62" s="258"/>
      <c r="H62" s="258"/>
      <c r="I62" s="269"/>
      <c r="J62" s="258"/>
      <c r="K62" s="258"/>
      <c r="L62" s="261"/>
      <c r="M62" s="261"/>
      <c r="N62" s="258"/>
      <c r="O62" s="258"/>
      <c r="P62" s="264"/>
      <c r="Q62" s="65"/>
      <c r="R62" s="226"/>
      <c r="S62" s="66"/>
      <c r="T62" s="66"/>
      <c r="U62" s="66"/>
      <c r="V62" s="67"/>
      <c r="W62" s="60"/>
      <c r="X62" s="58"/>
      <c r="Y62" s="58"/>
      <c r="Z62" s="58"/>
      <c r="AA62" s="59"/>
      <c r="AB62" s="60"/>
      <c r="AC62" s="60"/>
      <c r="AD62" s="61"/>
      <c r="AE62" s="291"/>
    </row>
    <row r="63" spans="1:31" ht="33.75" customHeight="1">
      <c r="A63" s="356"/>
      <c r="B63" s="274" t="s">
        <v>46</v>
      </c>
      <c r="C63" s="266" t="s">
        <v>47</v>
      </c>
      <c r="D63" s="266" t="s">
        <v>48</v>
      </c>
      <c r="E63" s="266" t="s">
        <v>49</v>
      </c>
      <c r="F63" s="277" t="s">
        <v>50</v>
      </c>
      <c r="G63" s="266" t="s">
        <v>67</v>
      </c>
      <c r="H63" s="266" t="s">
        <v>52</v>
      </c>
      <c r="I63" s="267" t="s">
        <v>191</v>
      </c>
      <c r="J63" s="266" t="s">
        <v>192</v>
      </c>
      <c r="K63" s="266" t="s">
        <v>193</v>
      </c>
      <c r="L63" s="272">
        <v>1</v>
      </c>
      <c r="M63" s="272">
        <v>3</v>
      </c>
      <c r="N63" s="266" t="s">
        <v>194</v>
      </c>
      <c r="O63" s="266" t="s">
        <v>195</v>
      </c>
      <c r="P63" s="273" t="s">
        <v>196</v>
      </c>
      <c r="Q63" s="30" t="s">
        <v>197</v>
      </c>
      <c r="R63" s="224" t="s">
        <v>198</v>
      </c>
      <c r="S63" s="48"/>
      <c r="T63" s="32" t="s">
        <v>61</v>
      </c>
      <c r="U63" s="33" t="s">
        <v>62</v>
      </c>
      <c r="V63" s="49"/>
      <c r="W63" s="50"/>
      <c r="X63" s="51"/>
      <c r="Y63" s="36"/>
      <c r="Z63" s="69">
        <v>22288.28</v>
      </c>
      <c r="AA63" s="52">
        <f t="shared" ref="AA63:AA64" si="12">+Z63</f>
        <v>22288.28</v>
      </c>
      <c r="AB63" s="50"/>
      <c r="AC63" s="53" t="s">
        <v>64</v>
      </c>
      <c r="AD63" s="53"/>
      <c r="AE63" s="293"/>
    </row>
    <row r="64" spans="1:31" ht="33.75" customHeight="1">
      <c r="A64" s="356"/>
      <c r="B64" s="275"/>
      <c r="C64" s="257"/>
      <c r="D64" s="257"/>
      <c r="E64" s="257"/>
      <c r="F64" s="257"/>
      <c r="G64" s="257"/>
      <c r="H64" s="257"/>
      <c r="I64" s="268"/>
      <c r="J64" s="257"/>
      <c r="K64" s="257"/>
      <c r="L64" s="260"/>
      <c r="M64" s="260"/>
      <c r="N64" s="257"/>
      <c r="O64" s="257"/>
      <c r="P64" s="263"/>
      <c r="Q64" s="71" t="s">
        <v>199</v>
      </c>
      <c r="R64" s="228" t="s">
        <v>198</v>
      </c>
      <c r="S64" s="72"/>
      <c r="T64" s="32" t="s">
        <v>61</v>
      </c>
      <c r="U64" s="33" t="s">
        <v>62</v>
      </c>
      <c r="V64" s="26"/>
      <c r="W64" s="25"/>
      <c r="X64" s="27"/>
      <c r="Y64" s="27"/>
      <c r="Z64" s="27">
        <v>8000</v>
      </c>
      <c r="AA64" s="28">
        <f t="shared" si="12"/>
        <v>8000</v>
      </c>
      <c r="AB64" s="25"/>
      <c r="AC64" s="29" t="s">
        <v>64</v>
      </c>
      <c r="AD64" s="29"/>
      <c r="AE64" s="290"/>
    </row>
    <row r="65" spans="1:31" ht="45" customHeight="1">
      <c r="A65" s="357"/>
      <c r="B65" s="275"/>
      <c r="C65" s="257"/>
      <c r="D65" s="257"/>
      <c r="E65" s="257"/>
      <c r="F65" s="257"/>
      <c r="G65" s="257"/>
      <c r="H65" s="257"/>
      <c r="I65" s="268"/>
      <c r="J65" s="257"/>
      <c r="K65" s="257"/>
      <c r="L65" s="260"/>
      <c r="M65" s="260"/>
      <c r="N65" s="257"/>
      <c r="O65" s="257"/>
      <c r="P65" s="263"/>
      <c r="Q65" s="71"/>
      <c r="R65" s="228"/>
      <c r="S65" s="72"/>
      <c r="T65" s="32"/>
      <c r="U65" s="33"/>
      <c r="V65" s="26"/>
      <c r="W65" s="25"/>
      <c r="X65" s="27"/>
      <c r="Y65" s="27"/>
      <c r="Z65" s="27"/>
      <c r="AA65" s="28"/>
      <c r="AB65" s="25"/>
      <c r="AC65" s="29"/>
      <c r="AD65" s="29"/>
      <c r="AE65" s="290"/>
    </row>
    <row r="66" spans="1:31" ht="18" customHeight="1">
      <c r="A66" s="358" t="s">
        <v>45</v>
      </c>
      <c r="B66" s="275"/>
      <c r="C66" s="257"/>
      <c r="D66" s="257"/>
      <c r="E66" s="257"/>
      <c r="F66" s="257"/>
      <c r="G66" s="257"/>
      <c r="H66" s="257"/>
      <c r="I66" s="268"/>
      <c r="J66" s="257"/>
      <c r="K66" s="257"/>
      <c r="L66" s="260"/>
      <c r="M66" s="260"/>
      <c r="N66" s="257"/>
      <c r="O66" s="257"/>
      <c r="P66" s="263"/>
      <c r="Q66" s="22"/>
      <c r="R66" s="221"/>
      <c r="S66" s="23"/>
      <c r="T66" s="23"/>
      <c r="U66" s="23"/>
      <c r="V66" s="26"/>
      <c r="W66" s="25"/>
      <c r="X66" s="27"/>
      <c r="Y66" s="27"/>
      <c r="Z66" s="27"/>
      <c r="AA66" s="28"/>
      <c r="AB66" s="25"/>
      <c r="AC66" s="29"/>
      <c r="AD66" s="29"/>
      <c r="AE66" s="290"/>
    </row>
    <row r="67" spans="1:31" ht="18" customHeight="1">
      <c r="A67" s="356"/>
      <c r="B67" s="276"/>
      <c r="C67" s="258"/>
      <c r="D67" s="258"/>
      <c r="E67" s="258"/>
      <c r="F67" s="258"/>
      <c r="G67" s="258"/>
      <c r="H67" s="258"/>
      <c r="I67" s="269"/>
      <c r="J67" s="258"/>
      <c r="K67" s="258"/>
      <c r="L67" s="261"/>
      <c r="M67" s="261"/>
      <c r="N67" s="258"/>
      <c r="O67" s="258"/>
      <c r="P67" s="264"/>
      <c r="Q67" s="65"/>
      <c r="R67" s="226"/>
      <c r="S67" s="66"/>
      <c r="T67" s="66"/>
      <c r="U67" s="66"/>
      <c r="V67" s="67"/>
      <c r="W67" s="60"/>
      <c r="X67" s="58"/>
      <c r="Y67" s="58"/>
      <c r="Z67" s="58"/>
      <c r="AA67" s="59"/>
      <c r="AB67" s="60"/>
      <c r="AC67" s="61"/>
      <c r="AD67" s="61"/>
      <c r="AE67" s="291"/>
    </row>
    <row r="68" spans="1:31" ht="45" customHeight="1">
      <c r="A68" s="356"/>
      <c r="B68" s="274" t="s">
        <v>46</v>
      </c>
      <c r="C68" s="266" t="s">
        <v>47</v>
      </c>
      <c r="D68" s="266" t="s">
        <v>48</v>
      </c>
      <c r="E68" s="266" t="s">
        <v>49</v>
      </c>
      <c r="F68" s="277" t="s">
        <v>50</v>
      </c>
      <c r="G68" s="266" t="s">
        <v>67</v>
      </c>
      <c r="H68" s="266" t="s">
        <v>52</v>
      </c>
      <c r="I68" s="267" t="s">
        <v>200</v>
      </c>
      <c r="J68" s="266" t="s">
        <v>201</v>
      </c>
      <c r="K68" s="266" t="s">
        <v>202</v>
      </c>
      <c r="L68" s="272">
        <v>1</v>
      </c>
      <c r="M68" s="272">
        <v>1</v>
      </c>
      <c r="N68" s="266" t="s">
        <v>203</v>
      </c>
      <c r="O68" s="266" t="s">
        <v>204</v>
      </c>
      <c r="P68" s="273" t="s">
        <v>205</v>
      </c>
      <c r="Q68" s="47"/>
      <c r="R68" s="229"/>
      <c r="S68" s="74"/>
      <c r="T68" s="32"/>
      <c r="U68" s="33"/>
      <c r="V68" s="49"/>
      <c r="W68" s="50"/>
      <c r="X68" s="51"/>
      <c r="Y68" s="51"/>
      <c r="Z68" s="51"/>
      <c r="AA68" s="52"/>
      <c r="AB68" s="50"/>
      <c r="AC68" s="53"/>
      <c r="AD68" s="53"/>
      <c r="AE68" s="369" t="s">
        <v>206</v>
      </c>
    </row>
    <row r="69" spans="1:31" ht="18" customHeight="1">
      <c r="A69" s="356"/>
      <c r="B69" s="275"/>
      <c r="C69" s="257"/>
      <c r="D69" s="257"/>
      <c r="E69" s="257"/>
      <c r="F69" s="257"/>
      <c r="G69" s="257"/>
      <c r="H69" s="257"/>
      <c r="I69" s="268"/>
      <c r="J69" s="257"/>
      <c r="K69" s="257"/>
      <c r="L69" s="260"/>
      <c r="M69" s="260"/>
      <c r="N69" s="257"/>
      <c r="O69" s="257"/>
      <c r="P69" s="263"/>
      <c r="Q69" s="73"/>
      <c r="R69" s="221"/>
      <c r="S69" s="23"/>
      <c r="T69" s="23"/>
      <c r="U69" s="23"/>
      <c r="V69" s="26"/>
      <c r="W69" s="25"/>
      <c r="X69" s="27"/>
      <c r="Y69" s="27"/>
      <c r="Z69" s="27"/>
      <c r="AA69" s="28"/>
      <c r="AB69" s="25"/>
      <c r="AC69" s="29"/>
      <c r="AD69" s="29"/>
      <c r="AE69" s="366"/>
    </row>
    <row r="70" spans="1:31" ht="18" customHeight="1">
      <c r="A70" s="356"/>
      <c r="B70" s="275"/>
      <c r="C70" s="257"/>
      <c r="D70" s="257"/>
      <c r="E70" s="257"/>
      <c r="F70" s="257"/>
      <c r="G70" s="257"/>
      <c r="H70" s="257"/>
      <c r="I70" s="268"/>
      <c r="J70" s="257"/>
      <c r="K70" s="257"/>
      <c r="L70" s="260"/>
      <c r="M70" s="260"/>
      <c r="N70" s="257"/>
      <c r="O70" s="257"/>
      <c r="P70" s="263"/>
      <c r="Q70" s="22"/>
      <c r="R70" s="221"/>
      <c r="S70" s="23"/>
      <c r="T70" s="23"/>
      <c r="U70" s="23"/>
      <c r="V70" s="26"/>
      <c r="W70" s="25"/>
      <c r="X70" s="27"/>
      <c r="Y70" s="27"/>
      <c r="Z70" s="27"/>
      <c r="AA70" s="28"/>
      <c r="AB70" s="25"/>
      <c r="AC70" s="29"/>
      <c r="AD70" s="29"/>
      <c r="AE70" s="366"/>
    </row>
    <row r="71" spans="1:31" ht="18" customHeight="1">
      <c r="A71" s="356"/>
      <c r="B71" s="275"/>
      <c r="C71" s="257"/>
      <c r="D71" s="257"/>
      <c r="E71" s="257"/>
      <c r="F71" s="257"/>
      <c r="G71" s="257"/>
      <c r="H71" s="257"/>
      <c r="I71" s="268"/>
      <c r="J71" s="257"/>
      <c r="K71" s="257"/>
      <c r="L71" s="260"/>
      <c r="M71" s="260"/>
      <c r="N71" s="257"/>
      <c r="O71" s="257"/>
      <c r="P71" s="263"/>
      <c r="Q71" s="22"/>
      <c r="R71" s="221"/>
      <c r="S71" s="23"/>
      <c r="T71" s="23"/>
      <c r="U71" s="23"/>
      <c r="V71" s="26"/>
      <c r="W71" s="25"/>
      <c r="X71" s="27"/>
      <c r="Y71" s="27"/>
      <c r="Z71" s="27"/>
      <c r="AA71" s="28"/>
      <c r="AB71" s="25"/>
      <c r="AC71" s="29"/>
      <c r="AD71" s="29"/>
      <c r="AE71" s="366"/>
    </row>
    <row r="72" spans="1:31" ht="27" customHeight="1">
      <c r="A72" s="359"/>
      <c r="B72" s="276"/>
      <c r="C72" s="258"/>
      <c r="D72" s="258"/>
      <c r="E72" s="258"/>
      <c r="F72" s="258"/>
      <c r="G72" s="258"/>
      <c r="H72" s="258"/>
      <c r="I72" s="269"/>
      <c r="J72" s="258"/>
      <c r="K72" s="258"/>
      <c r="L72" s="261"/>
      <c r="M72" s="261"/>
      <c r="N72" s="258"/>
      <c r="O72" s="258"/>
      <c r="P72" s="264"/>
      <c r="Q72" s="65"/>
      <c r="R72" s="226"/>
      <c r="S72" s="66"/>
      <c r="T72" s="66"/>
      <c r="U72" s="66"/>
      <c r="V72" s="67"/>
      <c r="W72" s="60"/>
      <c r="X72" s="58"/>
      <c r="Y72" s="58"/>
      <c r="Z72" s="58"/>
      <c r="AA72" s="59"/>
      <c r="AB72" s="60"/>
      <c r="AC72" s="61"/>
      <c r="AD72" s="61"/>
      <c r="AE72" s="367"/>
    </row>
    <row r="73" spans="1:31" ht="22.5" customHeight="1">
      <c r="A73" s="360"/>
      <c r="B73" s="217"/>
      <c r="C73" s="217"/>
      <c r="D73" s="217"/>
      <c r="E73" s="217"/>
      <c r="F73" s="217"/>
      <c r="G73" s="217"/>
      <c r="H73" s="217"/>
      <c r="I73" s="217"/>
      <c r="J73" s="217"/>
      <c r="K73" s="217"/>
      <c r="L73" s="218"/>
      <c r="M73" s="218"/>
      <c r="N73" s="217"/>
      <c r="O73" s="217"/>
      <c r="P73" s="219"/>
      <c r="Q73" s="362" t="s">
        <v>207</v>
      </c>
      <c r="R73" s="363"/>
      <c r="S73" s="363"/>
      <c r="T73" s="363"/>
      <c r="U73" s="363"/>
      <c r="V73" s="363"/>
      <c r="W73" s="363"/>
      <c r="X73" s="363"/>
      <c r="Y73" s="364"/>
      <c r="Z73" s="77" t="s">
        <v>208</v>
      </c>
      <c r="AA73" s="78">
        <f>SUM(AA10:AA72)</f>
        <v>82604.899600000004</v>
      </c>
      <c r="AB73" s="287"/>
      <c r="AC73" s="286"/>
      <c r="AD73" s="286"/>
      <c r="AE73" s="288"/>
    </row>
    <row r="74" spans="1:31" ht="21" customHeight="1">
      <c r="A74" s="355" t="s">
        <v>209</v>
      </c>
      <c r="B74" s="282" t="s">
        <v>78</v>
      </c>
      <c r="C74" s="270" t="s">
        <v>79</v>
      </c>
      <c r="D74" s="270" t="s">
        <v>105</v>
      </c>
      <c r="E74" s="270" t="s">
        <v>210</v>
      </c>
      <c r="F74" s="271" t="s">
        <v>82</v>
      </c>
      <c r="G74" s="270" t="s">
        <v>67</v>
      </c>
      <c r="H74" s="270" t="s">
        <v>83</v>
      </c>
      <c r="I74" s="267" t="s">
        <v>211</v>
      </c>
      <c r="J74" s="270" t="s">
        <v>212</v>
      </c>
      <c r="K74" s="270" t="s">
        <v>213</v>
      </c>
      <c r="L74" s="279">
        <v>3</v>
      </c>
      <c r="M74" s="279">
        <v>3</v>
      </c>
      <c r="N74" s="270" t="s">
        <v>214</v>
      </c>
      <c r="O74" s="270" t="s">
        <v>215</v>
      </c>
      <c r="P74" s="280" t="s">
        <v>216</v>
      </c>
      <c r="Q74" s="13"/>
      <c r="R74" s="220"/>
      <c r="S74" s="14"/>
      <c r="T74" s="14"/>
      <c r="U74" s="14"/>
      <c r="V74" s="17"/>
      <c r="W74" s="18"/>
      <c r="X74" s="19"/>
      <c r="Y74" s="19"/>
      <c r="Z74" s="19"/>
      <c r="AA74" s="20"/>
      <c r="AB74" s="18"/>
      <c r="AC74" s="21"/>
      <c r="AD74" s="21"/>
      <c r="AE74" s="365" t="s">
        <v>217</v>
      </c>
    </row>
    <row r="75" spans="1:31" ht="21" customHeight="1">
      <c r="A75" s="356"/>
      <c r="B75" s="275"/>
      <c r="C75" s="257"/>
      <c r="D75" s="257"/>
      <c r="E75" s="257"/>
      <c r="F75" s="257"/>
      <c r="G75" s="257"/>
      <c r="H75" s="257"/>
      <c r="I75" s="268"/>
      <c r="J75" s="257"/>
      <c r="K75" s="257"/>
      <c r="L75" s="260"/>
      <c r="M75" s="260"/>
      <c r="N75" s="257"/>
      <c r="O75" s="257"/>
      <c r="P75" s="263"/>
      <c r="Q75" s="22"/>
      <c r="R75" s="221"/>
      <c r="S75" s="23"/>
      <c r="T75" s="23"/>
      <c r="U75" s="23"/>
      <c r="V75" s="26"/>
      <c r="W75" s="25"/>
      <c r="X75" s="27"/>
      <c r="Y75" s="27"/>
      <c r="Z75" s="27"/>
      <c r="AA75" s="28"/>
      <c r="AB75" s="25"/>
      <c r="AC75" s="29"/>
      <c r="AD75" s="29"/>
      <c r="AE75" s="366"/>
    </row>
    <row r="76" spans="1:31" ht="21" customHeight="1">
      <c r="A76" s="356"/>
      <c r="B76" s="275"/>
      <c r="C76" s="257"/>
      <c r="D76" s="257"/>
      <c r="E76" s="257"/>
      <c r="F76" s="257"/>
      <c r="G76" s="257"/>
      <c r="H76" s="257"/>
      <c r="I76" s="268"/>
      <c r="J76" s="257"/>
      <c r="K76" s="257"/>
      <c r="L76" s="260"/>
      <c r="M76" s="260"/>
      <c r="N76" s="257"/>
      <c r="O76" s="257"/>
      <c r="P76" s="263"/>
      <c r="Q76" s="73"/>
      <c r="R76" s="227"/>
      <c r="S76" s="68"/>
      <c r="T76" s="68"/>
      <c r="U76" s="68"/>
      <c r="V76" s="34"/>
      <c r="W76" s="35"/>
      <c r="X76" s="36"/>
      <c r="Y76" s="27"/>
      <c r="Z76" s="27"/>
      <c r="AA76" s="28"/>
      <c r="AB76" s="25"/>
      <c r="AC76" s="29"/>
      <c r="AD76" s="29"/>
      <c r="AE76" s="366"/>
    </row>
    <row r="77" spans="1:31" ht="21" customHeight="1">
      <c r="A77" s="356"/>
      <c r="B77" s="275"/>
      <c r="C77" s="257"/>
      <c r="D77" s="257"/>
      <c r="E77" s="257"/>
      <c r="F77" s="257"/>
      <c r="G77" s="257"/>
      <c r="H77" s="257"/>
      <c r="I77" s="268"/>
      <c r="J77" s="257"/>
      <c r="K77" s="257"/>
      <c r="L77" s="260"/>
      <c r="M77" s="260"/>
      <c r="N77" s="257"/>
      <c r="O77" s="257"/>
      <c r="P77" s="263"/>
      <c r="Q77" s="30"/>
      <c r="R77" s="227"/>
      <c r="S77" s="68"/>
      <c r="T77" s="68"/>
      <c r="U77" s="68"/>
      <c r="V77" s="34"/>
      <c r="W77" s="35"/>
      <c r="X77" s="36"/>
      <c r="Y77" s="27"/>
      <c r="Z77" s="27"/>
      <c r="AA77" s="28"/>
      <c r="AB77" s="25"/>
      <c r="AC77" s="29"/>
      <c r="AD77" s="29"/>
      <c r="AE77" s="366"/>
    </row>
    <row r="78" spans="1:31" ht="21" customHeight="1">
      <c r="A78" s="356"/>
      <c r="B78" s="276"/>
      <c r="C78" s="258"/>
      <c r="D78" s="258"/>
      <c r="E78" s="258"/>
      <c r="F78" s="258"/>
      <c r="G78" s="258"/>
      <c r="H78" s="258"/>
      <c r="I78" s="269"/>
      <c r="J78" s="258"/>
      <c r="K78" s="258"/>
      <c r="L78" s="261"/>
      <c r="M78" s="261"/>
      <c r="N78" s="258"/>
      <c r="O78" s="258"/>
      <c r="P78" s="264"/>
      <c r="Q78" s="65"/>
      <c r="R78" s="226"/>
      <c r="S78" s="66"/>
      <c r="T78" s="66"/>
      <c r="U78" s="66"/>
      <c r="V78" s="67"/>
      <c r="W78" s="60"/>
      <c r="X78" s="58"/>
      <c r="Y78" s="58"/>
      <c r="Z78" s="58"/>
      <c r="AA78" s="59"/>
      <c r="AB78" s="60"/>
      <c r="AC78" s="61"/>
      <c r="AD78" s="61"/>
      <c r="AE78" s="367"/>
    </row>
    <row r="79" spans="1:31" ht="23.25" customHeight="1">
      <c r="A79" s="356"/>
      <c r="B79" s="278" t="s">
        <v>78</v>
      </c>
      <c r="C79" s="256" t="s">
        <v>79</v>
      </c>
      <c r="D79" s="256" t="s">
        <v>105</v>
      </c>
      <c r="E79" s="256" t="s">
        <v>210</v>
      </c>
      <c r="F79" s="265" t="s">
        <v>82</v>
      </c>
      <c r="G79" s="256" t="s">
        <v>67</v>
      </c>
      <c r="H79" s="256" t="s">
        <v>83</v>
      </c>
      <c r="I79" s="256" t="s">
        <v>218</v>
      </c>
      <c r="J79" s="256" t="s">
        <v>219</v>
      </c>
      <c r="K79" s="256" t="s">
        <v>220</v>
      </c>
      <c r="L79" s="259">
        <v>17</v>
      </c>
      <c r="M79" s="259">
        <v>14</v>
      </c>
      <c r="N79" s="256" t="s">
        <v>221</v>
      </c>
      <c r="O79" s="256" t="s">
        <v>222</v>
      </c>
      <c r="P79" s="262" t="s">
        <v>216</v>
      </c>
      <c r="Q79" s="30" t="s">
        <v>115</v>
      </c>
      <c r="R79" s="222" t="s">
        <v>116</v>
      </c>
      <c r="S79" s="31"/>
      <c r="T79" s="32" t="s">
        <v>61</v>
      </c>
      <c r="U79" s="33" t="s">
        <v>62</v>
      </c>
      <c r="V79" s="34"/>
      <c r="W79" s="35"/>
      <c r="X79" s="36"/>
      <c r="Y79" s="36"/>
      <c r="Z79" s="36"/>
      <c r="AA79" s="63">
        <f>+SUM(Z80:Z83)</f>
        <v>4.7263999999999999</v>
      </c>
      <c r="AB79" s="35"/>
      <c r="AC79" s="64"/>
      <c r="AD79" s="64"/>
      <c r="AE79" s="368" t="s">
        <v>223</v>
      </c>
    </row>
    <row r="80" spans="1:31" ht="23.25" customHeight="1">
      <c r="A80" s="356"/>
      <c r="B80" s="275"/>
      <c r="C80" s="257"/>
      <c r="D80" s="257"/>
      <c r="E80" s="257"/>
      <c r="F80" s="257"/>
      <c r="G80" s="257"/>
      <c r="H80" s="257"/>
      <c r="I80" s="257"/>
      <c r="J80" s="257"/>
      <c r="K80" s="257"/>
      <c r="L80" s="260"/>
      <c r="M80" s="260"/>
      <c r="N80" s="257"/>
      <c r="O80" s="257"/>
      <c r="P80" s="263"/>
      <c r="Q80" s="22"/>
      <c r="R80" s="221" t="s">
        <v>129</v>
      </c>
      <c r="S80" s="23"/>
      <c r="T80" s="23"/>
      <c r="U80" s="23"/>
      <c r="V80" s="26">
        <v>4</v>
      </c>
      <c r="W80" s="25" t="s">
        <v>63</v>
      </c>
      <c r="X80" s="27">
        <v>0.49</v>
      </c>
      <c r="Y80" s="27">
        <f t="shared" ref="Y80:Y83" si="13">+V80*X80</f>
        <v>1.96</v>
      </c>
      <c r="Z80" s="27">
        <f t="shared" ref="Z80:Z83" si="14">+Y80*1.12</f>
        <v>2.1952000000000003</v>
      </c>
      <c r="AA80" s="28"/>
      <c r="AB80" s="25"/>
      <c r="AC80" s="29" t="s">
        <v>64</v>
      </c>
      <c r="AD80" s="29"/>
      <c r="AE80" s="366"/>
    </row>
    <row r="81" spans="1:31" ht="23.25" customHeight="1">
      <c r="A81" s="356"/>
      <c r="B81" s="275"/>
      <c r="C81" s="257"/>
      <c r="D81" s="257"/>
      <c r="E81" s="257"/>
      <c r="F81" s="257"/>
      <c r="G81" s="257"/>
      <c r="H81" s="257"/>
      <c r="I81" s="257"/>
      <c r="J81" s="257"/>
      <c r="K81" s="257"/>
      <c r="L81" s="260"/>
      <c r="M81" s="260"/>
      <c r="N81" s="257"/>
      <c r="O81" s="257"/>
      <c r="P81" s="263"/>
      <c r="Q81" s="73"/>
      <c r="R81" s="227" t="s">
        <v>224</v>
      </c>
      <c r="S81" s="68"/>
      <c r="T81" s="68"/>
      <c r="U81" s="68"/>
      <c r="V81" s="34">
        <v>1</v>
      </c>
      <c r="W81" s="35" t="s">
        <v>63</v>
      </c>
      <c r="X81" s="36">
        <v>0.56999999999999995</v>
      </c>
      <c r="Y81" s="27">
        <f t="shared" si="13"/>
        <v>0.56999999999999995</v>
      </c>
      <c r="Z81" s="27">
        <f t="shared" si="14"/>
        <v>0.63839999999999997</v>
      </c>
      <c r="AA81" s="28"/>
      <c r="AB81" s="25"/>
      <c r="AC81" s="29" t="s">
        <v>64</v>
      </c>
      <c r="AD81" s="29"/>
      <c r="AE81" s="366"/>
    </row>
    <row r="82" spans="1:31" ht="23.25" customHeight="1">
      <c r="A82" s="356"/>
      <c r="B82" s="275"/>
      <c r="C82" s="257"/>
      <c r="D82" s="257"/>
      <c r="E82" s="257"/>
      <c r="F82" s="257"/>
      <c r="G82" s="257"/>
      <c r="H82" s="257"/>
      <c r="I82" s="257"/>
      <c r="J82" s="257"/>
      <c r="K82" s="257"/>
      <c r="L82" s="260"/>
      <c r="M82" s="260"/>
      <c r="N82" s="257"/>
      <c r="O82" s="257"/>
      <c r="P82" s="263"/>
      <c r="Q82" s="30"/>
      <c r="R82" s="227" t="s">
        <v>225</v>
      </c>
      <c r="S82" s="68"/>
      <c r="T82" s="68"/>
      <c r="U82" s="68"/>
      <c r="V82" s="34">
        <v>1</v>
      </c>
      <c r="W82" s="35" t="s">
        <v>63</v>
      </c>
      <c r="X82" s="36">
        <v>0.82</v>
      </c>
      <c r="Y82" s="27">
        <f t="shared" si="13"/>
        <v>0.82</v>
      </c>
      <c r="Z82" s="27">
        <f t="shared" si="14"/>
        <v>0.91839999999999999</v>
      </c>
      <c r="AA82" s="28"/>
      <c r="AB82" s="25"/>
      <c r="AC82" s="29" t="s">
        <v>64</v>
      </c>
      <c r="AD82" s="29"/>
      <c r="AE82" s="366"/>
    </row>
    <row r="83" spans="1:31" ht="23.25" customHeight="1">
      <c r="A83" s="356"/>
      <c r="B83" s="276"/>
      <c r="C83" s="258"/>
      <c r="D83" s="258"/>
      <c r="E83" s="258"/>
      <c r="F83" s="258"/>
      <c r="G83" s="258"/>
      <c r="H83" s="258"/>
      <c r="I83" s="258"/>
      <c r="J83" s="257"/>
      <c r="K83" s="258"/>
      <c r="L83" s="261"/>
      <c r="M83" s="261"/>
      <c r="N83" s="258"/>
      <c r="O83" s="258"/>
      <c r="P83" s="264"/>
      <c r="Q83" s="65"/>
      <c r="R83" s="226" t="s">
        <v>226</v>
      </c>
      <c r="S83" s="66"/>
      <c r="T83" s="66"/>
      <c r="U83" s="66"/>
      <c r="V83" s="67">
        <v>3</v>
      </c>
      <c r="W83" s="60" t="s">
        <v>63</v>
      </c>
      <c r="X83" s="58">
        <v>0.28999999999999998</v>
      </c>
      <c r="Y83" s="58">
        <f t="shared" si="13"/>
        <v>0.86999999999999988</v>
      </c>
      <c r="Z83" s="58">
        <f t="shared" si="14"/>
        <v>0.97439999999999993</v>
      </c>
      <c r="AA83" s="59"/>
      <c r="AB83" s="60"/>
      <c r="AC83" s="61" t="s">
        <v>64</v>
      </c>
      <c r="AD83" s="61"/>
      <c r="AE83" s="367"/>
    </row>
    <row r="84" spans="1:31" ht="21" customHeight="1">
      <c r="A84" s="356"/>
      <c r="B84" s="278" t="s">
        <v>78</v>
      </c>
      <c r="C84" s="256" t="s">
        <v>79</v>
      </c>
      <c r="D84" s="256" t="s">
        <v>80</v>
      </c>
      <c r="E84" s="256" t="s">
        <v>227</v>
      </c>
      <c r="F84" s="265" t="s">
        <v>82</v>
      </c>
      <c r="G84" s="256" t="s">
        <v>145</v>
      </c>
      <c r="H84" s="256" t="s">
        <v>52</v>
      </c>
      <c r="I84" s="256" t="s">
        <v>228</v>
      </c>
      <c r="J84" s="266" t="s">
        <v>229</v>
      </c>
      <c r="K84" s="256" t="s">
        <v>230</v>
      </c>
      <c r="L84" s="259">
        <v>0</v>
      </c>
      <c r="M84" s="259">
        <v>0</v>
      </c>
      <c r="N84" s="256" t="s">
        <v>231</v>
      </c>
      <c r="O84" s="256" t="s">
        <v>232</v>
      </c>
      <c r="P84" s="262" t="s">
        <v>233</v>
      </c>
      <c r="Q84" s="30"/>
      <c r="R84" s="222"/>
      <c r="S84" s="31"/>
      <c r="T84" s="31"/>
      <c r="U84" s="31"/>
      <c r="V84" s="34"/>
      <c r="W84" s="35"/>
      <c r="X84" s="36"/>
      <c r="Y84" s="36"/>
      <c r="Z84" s="36"/>
      <c r="AA84" s="63"/>
      <c r="AB84" s="35"/>
      <c r="AC84" s="64"/>
      <c r="AD84" s="64"/>
      <c r="AE84" s="368" t="s">
        <v>234</v>
      </c>
    </row>
    <row r="85" spans="1:31" ht="21" customHeight="1">
      <c r="A85" s="356"/>
      <c r="B85" s="275"/>
      <c r="C85" s="257"/>
      <c r="D85" s="257"/>
      <c r="E85" s="257"/>
      <c r="F85" s="257"/>
      <c r="G85" s="257"/>
      <c r="H85" s="257"/>
      <c r="I85" s="257"/>
      <c r="J85" s="257"/>
      <c r="K85" s="257"/>
      <c r="L85" s="260"/>
      <c r="M85" s="260"/>
      <c r="N85" s="257"/>
      <c r="O85" s="257"/>
      <c r="P85" s="263"/>
      <c r="Q85" s="22"/>
      <c r="R85" s="221"/>
      <c r="S85" s="23"/>
      <c r="T85" s="23"/>
      <c r="U85" s="23"/>
      <c r="V85" s="26"/>
      <c r="W85" s="25"/>
      <c r="X85" s="27"/>
      <c r="Y85" s="27"/>
      <c r="Z85" s="27"/>
      <c r="AA85" s="28"/>
      <c r="AB85" s="25"/>
      <c r="AC85" s="29"/>
      <c r="AD85" s="29"/>
      <c r="AE85" s="366"/>
    </row>
    <row r="86" spans="1:31" ht="21" customHeight="1">
      <c r="A86" s="356"/>
      <c r="B86" s="275"/>
      <c r="C86" s="257"/>
      <c r="D86" s="257"/>
      <c r="E86" s="257"/>
      <c r="F86" s="257"/>
      <c r="G86" s="257"/>
      <c r="H86" s="257"/>
      <c r="I86" s="257"/>
      <c r="J86" s="257"/>
      <c r="K86" s="257"/>
      <c r="L86" s="260"/>
      <c r="M86" s="260"/>
      <c r="N86" s="257"/>
      <c r="O86" s="257"/>
      <c r="P86" s="263"/>
      <c r="Q86" s="73"/>
      <c r="R86" s="227"/>
      <c r="S86" s="68"/>
      <c r="T86" s="68"/>
      <c r="U86" s="68"/>
      <c r="V86" s="34"/>
      <c r="W86" s="35"/>
      <c r="X86" s="36"/>
      <c r="Y86" s="27"/>
      <c r="Z86" s="27"/>
      <c r="AA86" s="28"/>
      <c r="AB86" s="25"/>
      <c r="AC86" s="29"/>
      <c r="AD86" s="29"/>
      <c r="AE86" s="366"/>
    </row>
    <row r="87" spans="1:31" ht="21" customHeight="1">
      <c r="A87" s="356"/>
      <c r="B87" s="275"/>
      <c r="C87" s="257"/>
      <c r="D87" s="257"/>
      <c r="E87" s="257"/>
      <c r="F87" s="257"/>
      <c r="G87" s="257"/>
      <c r="H87" s="257"/>
      <c r="I87" s="257"/>
      <c r="J87" s="257"/>
      <c r="K87" s="257"/>
      <c r="L87" s="260"/>
      <c r="M87" s="260"/>
      <c r="N87" s="257"/>
      <c r="O87" s="257"/>
      <c r="P87" s="263"/>
      <c r="Q87" s="30"/>
      <c r="R87" s="227"/>
      <c r="S87" s="68"/>
      <c r="T87" s="68"/>
      <c r="U87" s="68"/>
      <c r="V87" s="34"/>
      <c r="W87" s="35"/>
      <c r="X87" s="36"/>
      <c r="Y87" s="27"/>
      <c r="Z87" s="27"/>
      <c r="AA87" s="28"/>
      <c r="AB87" s="25"/>
      <c r="AC87" s="29"/>
      <c r="AD87" s="29"/>
      <c r="AE87" s="366"/>
    </row>
    <row r="88" spans="1:31" ht="21" customHeight="1">
      <c r="A88" s="356"/>
      <c r="B88" s="276"/>
      <c r="C88" s="258"/>
      <c r="D88" s="258"/>
      <c r="E88" s="258"/>
      <c r="F88" s="258"/>
      <c r="G88" s="258"/>
      <c r="H88" s="258"/>
      <c r="I88" s="258"/>
      <c r="J88" s="258"/>
      <c r="K88" s="258"/>
      <c r="L88" s="261"/>
      <c r="M88" s="261"/>
      <c r="N88" s="258"/>
      <c r="O88" s="258"/>
      <c r="P88" s="264"/>
      <c r="Q88" s="65"/>
      <c r="R88" s="226"/>
      <c r="S88" s="66"/>
      <c r="T88" s="66"/>
      <c r="U88" s="66"/>
      <c r="V88" s="67"/>
      <c r="W88" s="60"/>
      <c r="X88" s="58"/>
      <c r="Y88" s="58"/>
      <c r="Z88" s="58"/>
      <c r="AA88" s="59"/>
      <c r="AB88" s="60"/>
      <c r="AC88" s="61"/>
      <c r="AD88" s="61"/>
      <c r="AE88" s="367"/>
    </row>
    <row r="89" spans="1:31" ht="33.75" customHeight="1">
      <c r="A89" s="356"/>
      <c r="B89" s="278" t="s">
        <v>78</v>
      </c>
      <c r="C89" s="256" t="s">
        <v>79</v>
      </c>
      <c r="D89" s="256" t="s">
        <v>105</v>
      </c>
      <c r="E89" s="256" t="s">
        <v>210</v>
      </c>
      <c r="F89" s="265" t="s">
        <v>82</v>
      </c>
      <c r="G89" s="256" t="s">
        <v>67</v>
      </c>
      <c r="H89" s="256" t="s">
        <v>52</v>
      </c>
      <c r="I89" s="256" t="s">
        <v>235</v>
      </c>
      <c r="J89" s="256" t="s">
        <v>236</v>
      </c>
      <c r="K89" s="256" t="s">
        <v>237</v>
      </c>
      <c r="L89" s="259">
        <v>1</v>
      </c>
      <c r="M89" s="259">
        <v>1</v>
      </c>
      <c r="N89" s="256" t="s">
        <v>238</v>
      </c>
      <c r="O89" s="256" t="s">
        <v>239</v>
      </c>
      <c r="P89" s="262" t="s">
        <v>240</v>
      </c>
      <c r="Q89" s="30" t="s">
        <v>185</v>
      </c>
      <c r="R89" s="222" t="s">
        <v>186</v>
      </c>
      <c r="S89" s="31"/>
      <c r="T89" s="32" t="s">
        <v>61</v>
      </c>
      <c r="U89" s="33" t="s">
        <v>62</v>
      </c>
      <c r="V89" s="34"/>
      <c r="W89" s="35"/>
      <c r="X89" s="36"/>
      <c r="Y89" s="36"/>
      <c r="Z89" s="36"/>
      <c r="AA89" s="63">
        <f>+SUM(Z90:Z93)</f>
        <v>75.308800000000019</v>
      </c>
      <c r="AB89" s="35"/>
      <c r="AC89" s="64"/>
      <c r="AD89" s="64"/>
      <c r="AE89" s="368" t="s">
        <v>241</v>
      </c>
    </row>
    <row r="90" spans="1:31" ht="18" customHeight="1">
      <c r="A90" s="356"/>
      <c r="B90" s="275"/>
      <c r="C90" s="257"/>
      <c r="D90" s="257"/>
      <c r="E90" s="257"/>
      <c r="F90" s="257"/>
      <c r="G90" s="257"/>
      <c r="H90" s="257"/>
      <c r="I90" s="257"/>
      <c r="J90" s="257"/>
      <c r="K90" s="257"/>
      <c r="L90" s="260"/>
      <c r="M90" s="260"/>
      <c r="N90" s="257"/>
      <c r="O90" s="257"/>
      <c r="P90" s="263"/>
      <c r="Q90" s="22"/>
      <c r="R90" s="247" t="s">
        <v>187</v>
      </c>
      <c r="S90" s="248"/>
      <c r="T90" s="248"/>
      <c r="U90" s="248"/>
      <c r="V90" s="249">
        <v>2</v>
      </c>
      <c r="W90" s="250" t="s">
        <v>63</v>
      </c>
      <c r="X90" s="246">
        <v>6.62</v>
      </c>
      <c r="Y90" s="246">
        <f t="shared" ref="Y90:Y93" si="15">+V90*X90</f>
        <v>13.24</v>
      </c>
      <c r="Z90" s="246">
        <f t="shared" ref="Z90:Z93" si="16">+Y90*1.12</f>
        <v>14.828800000000001</v>
      </c>
      <c r="AA90" s="28"/>
      <c r="AB90" s="25"/>
      <c r="AC90" s="29" t="s">
        <v>64</v>
      </c>
      <c r="AD90" s="29"/>
      <c r="AE90" s="366"/>
    </row>
    <row r="91" spans="1:31" ht="18" customHeight="1">
      <c r="A91" s="356"/>
      <c r="B91" s="275"/>
      <c r="C91" s="257"/>
      <c r="D91" s="257"/>
      <c r="E91" s="257"/>
      <c r="F91" s="257"/>
      <c r="G91" s="257"/>
      <c r="H91" s="257"/>
      <c r="I91" s="257"/>
      <c r="J91" s="257"/>
      <c r="K91" s="257"/>
      <c r="L91" s="260"/>
      <c r="M91" s="260"/>
      <c r="N91" s="257"/>
      <c r="O91" s="257"/>
      <c r="P91" s="263"/>
      <c r="Q91" s="73"/>
      <c r="R91" s="251" t="s">
        <v>189</v>
      </c>
      <c r="S91" s="252"/>
      <c r="T91" s="252"/>
      <c r="U91" s="252"/>
      <c r="V91" s="253">
        <v>2</v>
      </c>
      <c r="W91" s="254" t="s">
        <v>63</v>
      </c>
      <c r="X91" s="255">
        <v>9</v>
      </c>
      <c r="Y91" s="246">
        <f t="shared" si="15"/>
        <v>18</v>
      </c>
      <c r="Z91" s="246">
        <f t="shared" si="16"/>
        <v>20.160000000000004</v>
      </c>
      <c r="AA91" s="28"/>
      <c r="AB91" s="25"/>
      <c r="AC91" s="29" t="s">
        <v>64</v>
      </c>
      <c r="AD91" s="29"/>
      <c r="AE91" s="366"/>
    </row>
    <row r="92" spans="1:31" ht="18" customHeight="1">
      <c r="A92" s="356"/>
      <c r="B92" s="275"/>
      <c r="C92" s="257"/>
      <c r="D92" s="257"/>
      <c r="E92" s="257"/>
      <c r="F92" s="257"/>
      <c r="G92" s="257"/>
      <c r="H92" s="257"/>
      <c r="I92" s="257"/>
      <c r="J92" s="257"/>
      <c r="K92" s="257"/>
      <c r="L92" s="260"/>
      <c r="M92" s="260"/>
      <c r="N92" s="257"/>
      <c r="O92" s="257"/>
      <c r="P92" s="263"/>
      <c r="Q92" s="30"/>
      <c r="R92" s="251" t="s">
        <v>188</v>
      </c>
      <c r="S92" s="252"/>
      <c r="T92" s="252"/>
      <c r="U92" s="252"/>
      <c r="V92" s="253">
        <v>2</v>
      </c>
      <c r="W92" s="254" t="s">
        <v>63</v>
      </c>
      <c r="X92" s="255">
        <v>9</v>
      </c>
      <c r="Y92" s="246">
        <f t="shared" si="15"/>
        <v>18</v>
      </c>
      <c r="Z92" s="246">
        <f t="shared" si="16"/>
        <v>20.160000000000004</v>
      </c>
      <c r="AA92" s="28"/>
      <c r="AB92" s="25"/>
      <c r="AC92" s="29" t="s">
        <v>64</v>
      </c>
      <c r="AD92" s="29"/>
      <c r="AE92" s="366"/>
    </row>
    <row r="93" spans="1:31" ht="18" customHeight="1">
      <c r="A93" s="357"/>
      <c r="B93" s="276"/>
      <c r="C93" s="258"/>
      <c r="D93" s="258"/>
      <c r="E93" s="258"/>
      <c r="F93" s="258"/>
      <c r="G93" s="258"/>
      <c r="H93" s="258"/>
      <c r="I93" s="258"/>
      <c r="J93" s="257"/>
      <c r="K93" s="258"/>
      <c r="L93" s="261"/>
      <c r="M93" s="261"/>
      <c r="N93" s="258"/>
      <c r="O93" s="258"/>
      <c r="P93" s="264"/>
      <c r="Q93" s="65"/>
      <c r="R93" s="235" t="s">
        <v>190</v>
      </c>
      <c r="S93" s="194"/>
      <c r="T93" s="194"/>
      <c r="U93" s="194"/>
      <c r="V93" s="195">
        <v>2</v>
      </c>
      <c r="W93" s="196" t="s">
        <v>63</v>
      </c>
      <c r="X93" s="197">
        <v>9</v>
      </c>
      <c r="Y93" s="197">
        <f t="shared" si="15"/>
        <v>18</v>
      </c>
      <c r="Z93" s="197">
        <f t="shared" si="16"/>
        <v>20.160000000000004</v>
      </c>
      <c r="AA93" s="59"/>
      <c r="AB93" s="60"/>
      <c r="AC93" s="61" t="s">
        <v>64</v>
      </c>
      <c r="AD93" s="61"/>
      <c r="AE93" s="367"/>
    </row>
    <row r="94" spans="1:31" ht="23.25" customHeight="1">
      <c r="A94" s="358" t="s">
        <v>209</v>
      </c>
      <c r="B94" s="278" t="s">
        <v>78</v>
      </c>
      <c r="C94" s="256" t="s">
        <v>79</v>
      </c>
      <c r="D94" s="256" t="s">
        <v>105</v>
      </c>
      <c r="E94" s="256" t="s">
        <v>106</v>
      </c>
      <c r="F94" s="265" t="s">
        <v>82</v>
      </c>
      <c r="G94" s="256" t="s">
        <v>67</v>
      </c>
      <c r="H94" s="256" t="s">
        <v>83</v>
      </c>
      <c r="I94" s="267" t="s">
        <v>242</v>
      </c>
      <c r="J94" s="266" t="s">
        <v>243</v>
      </c>
      <c r="K94" s="256" t="s">
        <v>244</v>
      </c>
      <c r="L94" s="259">
        <v>2</v>
      </c>
      <c r="M94" s="259">
        <v>2</v>
      </c>
      <c r="N94" s="256" t="s">
        <v>245</v>
      </c>
      <c r="O94" s="256" t="s">
        <v>246</v>
      </c>
      <c r="P94" s="262" t="s">
        <v>247</v>
      </c>
      <c r="Q94" s="30"/>
      <c r="R94" s="222"/>
      <c r="S94" s="31"/>
      <c r="T94" s="31"/>
      <c r="U94" s="31"/>
      <c r="V94" s="34"/>
      <c r="W94" s="35"/>
      <c r="X94" s="36"/>
      <c r="Y94" s="36"/>
      <c r="Z94" s="36"/>
      <c r="AA94" s="63"/>
      <c r="AB94" s="35"/>
      <c r="AC94" s="35"/>
      <c r="AD94" s="35"/>
      <c r="AE94" s="368" t="s">
        <v>248</v>
      </c>
    </row>
    <row r="95" spans="1:31" ht="23.25" customHeight="1">
      <c r="A95" s="356"/>
      <c r="B95" s="275"/>
      <c r="C95" s="257"/>
      <c r="D95" s="257"/>
      <c r="E95" s="257"/>
      <c r="F95" s="257"/>
      <c r="G95" s="257"/>
      <c r="H95" s="257"/>
      <c r="I95" s="268"/>
      <c r="J95" s="257"/>
      <c r="K95" s="257"/>
      <c r="L95" s="260"/>
      <c r="M95" s="260"/>
      <c r="N95" s="257"/>
      <c r="O95" s="257"/>
      <c r="P95" s="263"/>
      <c r="Q95" s="22"/>
      <c r="R95" s="221"/>
      <c r="S95" s="23"/>
      <c r="T95" s="23"/>
      <c r="U95" s="23"/>
      <c r="V95" s="26"/>
      <c r="W95" s="25"/>
      <c r="X95" s="27"/>
      <c r="Y95" s="27"/>
      <c r="Z95" s="27"/>
      <c r="AA95" s="28"/>
      <c r="AB95" s="25"/>
      <c r="AC95" s="25"/>
      <c r="AD95" s="25"/>
      <c r="AE95" s="366"/>
    </row>
    <row r="96" spans="1:31" ht="23.25" customHeight="1">
      <c r="A96" s="356"/>
      <c r="B96" s="275"/>
      <c r="C96" s="257"/>
      <c r="D96" s="257"/>
      <c r="E96" s="257"/>
      <c r="F96" s="257"/>
      <c r="G96" s="257"/>
      <c r="H96" s="257"/>
      <c r="I96" s="268"/>
      <c r="J96" s="257"/>
      <c r="K96" s="257"/>
      <c r="L96" s="260"/>
      <c r="M96" s="260"/>
      <c r="N96" s="257"/>
      <c r="O96" s="257"/>
      <c r="P96" s="263"/>
      <c r="Q96" s="22"/>
      <c r="R96" s="221"/>
      <c r="S96" s="23"/>
      <c r="T96" s="23"/>
      <c r="U96" s="23"/>
      <c r="V96" s="26"/>
      <c r="W96" s="25"/>
      <c r="X96" s="27"/>
      <c r="Y96" s="27"/>
      <c r="Z96" s="27"/>
      <c r="AA96" s="28"/>
      <c r="AB96" s="25"/>
      <c r="AC96" s="25"/>
      <c r="AD96" s="29"/>
      <c r="AE96" s="366"/>
    </row>
    <row r="97" spans="1:31" ht="23.25" customHeight="1">
      <c r="A97" s="356"/>
      <c r="B97" s="275"/>
      <c r="C97" s="257"/>
      <c r="D97" s="257"/>
      <c r="E97" s="257"/>
      <c r="F97" s="257"/>
      <c r="G97" s="257"/>
      <c r="H97" s="257"/>
      <c r="I97" s="268"/>
      <c r="J97" s="257"/>
      <c r="K97" s="257"/>
      <c r="L97" s="260"/>
      <c r="M97" s="260"/>
      <c r="N97" s="257"/>
      <c r="O97" s="257"/>
      <c r="P97" s="263"/>
      <c r="Q97" s="22"/>
      <c r="R97" s="221"/>
      <c r="S97" s="23"/>
      <c r="T97" s="23"/>
      <c r="U97" s="23"/>
      <c r="V97" s="26"/>
      <c r="W97" s="25"/>
      <c r="X97" s="27"/>
      <c r="Y97" s="27"/>
      <c r="Z97" s="27"/>
      <c r="AA97" s="28"/>
      <c r="AB97" s="25"/>
      <c r="AC97" s="25"/>
      <c r="AD97" s="29"/>
      <c r="AE97" s="366"/>
    </row>
    <row r="98" spans="1:31" ht="23.25" customHeight="1">
      <c r="A98" s="356"/>
      <c r="B98" s="276"/>
      <c r="C98" s="258"/>
      <c r="D98" s="258"/>
      <c r="E98" s="258"/>
      <c r="F98" s="258"/>
      <c r="G98" s="258"/>
      <c r="H98" s="258"/>
      <c r="I98" s="269"/>
      <c r="J98" s="258"/>
      <c r="K98" s="258"/>
      <c r="L98" s="261"/>
      <c r="M98" s="261"/>
      <c r="N98" s="258"/>
      <c r="O98" s="258"/>
      <c r="P98" s="264"/>
      <c r="Q98" s="65"/>
      <c r="R98" s="226"/>
      <c r="S98" s="66"/>
      <c r="T98" s="66"/>
      <c r="U98" s="66"/>
      <c r="V98" s="67"/>
      <c r="W98" s="60"/>
      <c r="X98" s="58"/>
      <c r="Y98" s="58"/>
      <c r="Z98" s="58"/>
      <c r="AA98" s="59"/>
      <c r="AB98" s="60"/>
      <c r="AC98" s="60"/>
      <c r="AD98" s="61"/>
      <c r="AE98" s="367"/>
    </row>
    <row r="99" spans="1:31" ht="41.25" customHeight="1">
      <c r="A99" s="356"/>
      <c r="B99" s="274" t="s">
        <v>78</v>
      </c>
      <c r="C99" s="266" t="s">
        <v>79</v>
      </c>
      <c r="D99" s="266" t="s">
        <v>105</v>
      </c>
      <c r="E99" s="266" t="s">
        <v>210</v>
      </c>
      <c r="F99" s="277" t="s">
        <v>82</v>
      </c>
      <c r="G99" s="266" t="s">
        <v>67</v>
      </c>
      <c r="H99" s="266" t="s">
        <v>52</v>
      </c>
      <c r="I99" s="267" t="s">
        <v>249</v>
      </c>
      <c r="J99" s="266" t="s">
        <v>250</v>
      </c>
      <c r="K99" s="266" t="s">
        <v>251</v>
      </c>
      <c r="L99" s="272">
        <v>1</v>
      </c>
      <c r="M99" s="272">
        <v>1</v>
      </c>
      <c r="N99" s="266" t="s">
        <v>252</v>
      </c>
      <c r="O99" s="266" t="s">
        <v>253</v>
      </c>
      <c r="P99" s="273" t="s">
        <v>254</v>
      </c>
      <c r="Q99" s="30"/>
      <c r="R99" s="224"/>
      <c r="S99" s="48"/>
      <c r="T99" s="48"/>
      <c r="U99" s="48"/>
      <c r="V99" s="49"/>
      <c r="W99" s="50"/>
      <c r="X99" s="51"/>
      <c r="Y99" s="36"/>
      <c r="Z99" s="36"/>
      <c r="AA99" s="52"/>
      <c r="AB99" s="50"/>
      <c r="AC99" s="53"/>
      <c r="AD99" s="53"/>
      <c r="AE99" s="369" t="s">
        <v>255</v>
      </c>
    </row>
    <row r="100" spans="1:31" ht="41.25" customHeight="1">
      <c r="A100" s="356"/>
      <c r="B100" s="275"/>
      <c r="C100" s="257"/>
      <c r="D100" s="257"/>
      <c r="E100" s="257"/>
      <c r="F100" s="257"/>
      <c r="G100" s="257"/>
      <c r="H100" s="257"/>
      <c r="I100" s="268"/>
      <c r="J100" s="257"/>
      <c r="K100" s="257"/>
      <c r="L100" s="260"/>
      <c r="M100" s="260"/>
      <c r="N100" s="257"/>
      <c r="O100" s="257"/>
      <c r="P100" s="263"/>
      <c r="Q100" s="22"/>
      <c r="R100" s="221"/>
      <c r="S100" s="23"/>
      <c r="T100" s="23"/>
      <c r="U100" s="23"/>
      <c r="V100" s="26"/>
      <c r="W100" s="25"/>
      <c r="X100" s="27"/>
      <c r="Y100" s="27"/>
      <c r="Z100" s="27"/>
      <c r="AA100" s="28"/>
      <c r="AB100" s="25"/>
      <c r="AC100" s="29"/>
      <c r="AD100" s="29"/>
      <c r="AE100" s="366"/>
    </row>
    <row r="101" spans="1:31" ht="41.25" customHeight="1">
      <c r="A101" s="356"/>
      <c r="B101" s="275"/>
      <c r="C101" s="257"/>
      <c r="D101" s="257"/>
      <c r="E101" s="257"/>
      <c r="F101" s="257"/>
      <c r="G101" s="257"/>
      <c r="H101" s="257"/>
      <c r="I101" s="268"/>
      <c r="J101" s="257"/>
      <c r="K101" s="257"/>
      <c r="L101" s="260"/>
      <c r="M101" s="260"/>
      <c r="N101" s="257"/>
      <c r="O101" s="257"/>
      <c r="P101" s="263"/>
      <c r="Q101" s="22"/>
      <c r="R101" s="221"/>
      <c r="S101" s="23"/>
      <c r="T101" s="23"/>
      <c r="U101" s="23"/>
      <c r="V101" s="26"/>
      <c r="W101" s="25"/>
      <c r="X101" s="27"/>
      <c r="Y101" s="27"/>
      <c r="Z101" s="27"/>
      <c r="AA101" s="28"/>
      <c r="AB101" s="25"/>
      <c r="AC101" s="29"/>
      <c r="AD101" s="29"/>
      <c r="AE101" s="366"/>
    </row>
    <row r="102" spans="1:31" ht="41.25" customHeight="1">
      <c r="A102" s="356"/>
      <c r="B102" s="275"/>
      <c r="C102" s="257"/>
      <c r="D102" s="257"/>
      <c r="E102" s="257"/>
      <c r="F102" s="257"/>
      <c r="G102" s="257"/>
      <c r="H102" s="257"/>
      <c r="I102" s="268"/>
      <c r="J102" s="257"/>
      <c r="K102" s="257"/>
      <c r="L102" s="260"/>
      <c r="M102" s="260"/>
      <c r="N102" s="257"/>
      <c r="O102" s="257"/>
      <c r="P102" s="263"/>
      <c r="Q102" s="22"/>
      <c r="R102" s="221"/>
      <c r="S102" s="23"/>
      <c r="T102" s="23"/>
      <c r="U102" s="23"/>
      <c r="V102" s="26"/>
      <c r="W102" s="25"/>
      <c r="X102" s="27"/>
      <c r="Y102" s="27"/>
      <c r="Z102" s="27"/>
      <c r="AA102" s="28"/>
      <c r="AB102" s="25"/>
      <c r="AC102" s="29"/>
      <c r="AD102" s="29"/>
      <c r="AE102" s="366"/>
    </row>
    <row r="103" spans="1:31" ht="41.25" customHeight="1">
      <c r="A103" s="356"/>
      <c r="B103" s="276"/>
      <c r="C103" s="258"/>
      <c r="D103" s="258"/>
      <c r="E103" s="258"/>
      <c r="F103" s="258"/>
      <c r="G103" s="258"/>
      <c r="H103" s="258"/>
      <c r="I103" s="269"/>
      <c r="J103" s="258"/>
      <c r="K103" s="258"/>
      <c r="L103" s="261"/>
      <c r="M103" s="261"/>
      <c r="N103" s="258"/>
      <c r="O103" s="258"/>
      <c r="P103" s="264"/>
      <c r="Q103" s="65"/>
      <c r="R103" s="226"/>
      <c r="S103" s="66"/>
      <c r="T103" s="66"/>
      <c r="U103" s="66"/>
      <c r="V103" s="67"/>
      <c r="W103" s="60"/>
      <c r="X103" s="58"/>
      <c r="Y103" s="58"/>
      <c r="Z103" s="58"/>
      <c r="AA103" s="59"/>
      <c r="AB103" s="60"/>
      <c r="AC103" s="61"/>
      <c r="AD103" s="61"/>
      <c r="AE103" s="367"/>
    </row>
    <row r="104" spans="1:31" ht="18" customHeight="1">
      <c r="A104" s="356"/>
      <c r="B104" s="274" t="s">
        <v>46</v>
      </c>
      <c r="C104" s="266" t="s">
        <v>47</v>
      </c>
      <c r="D104" s="266" t="s">
        <v>93</v>
      </c>
      <c r="E104" s="266" t="s">
        <v>256</v>
      </c>
      <c r="F104" s="277" t="s">
        <v>50</v>
      </c>
      <c r="G104" s="266" t="s">
        <v>257</v>
      </c>
      <c r="H104" s="266" t="s">
        <v>121</v>
      </c>
      <c r="I104" s="267" t="s">
        <v>258</v>
      </c>
      <c r="J104" s="266" t="s">
        <v>259</v>
      </c>
      <c r="K104" s="266" t="s">
        <v>260</v>
      </c>
      <c r="L104" s="272">
        <v>1</v>
      </c>
      <c r="M104" s="272">
        <v>1</v>
      </c>
      <c r="N104" s="266" t="s">
        <v>261</v>
      </c>
      <c r="O104" s="266" t="s">
        <v>262</v>
      </c>
      <c r="P104" s="273" t="s">
        <v>263</v>
      </c>
      <c r="Q104" s="30"/>
      <c r="R104" s="224"/>
      <c r="S104" s="48"/>
      <c r="T104" s="48"/>
      <c r="U104" s="48"/>
      <c r="V104" s="49"/>
      <c r="W104" s="50"/>
      <c r="X104" s="51"/>
      <c r="Y104" s="36"/>
      <c r="Z104" s="36"/>
      <c r="AA104" s="52"/>
      <c r="AB104" s="50"/>
      <c r="AC104" s="53"/>
      <c r="AD104" s="53"/>
      <c r="AE104" s="369" t="s">
        <v>264</v>
      </c>
    </row>
    <row r="105" spans="1:31" ht="18" customHeight="1">
      <c r="A105" s="356"/>
      <c r="B105" s="275"/>
      <c r="C105" s="257"/>
      <c r="D105" s="257"/>
      <c r="E105" s="257"/>
      <c r="F105" s="257"/>
      <c r="G105" s="257"/>
      <c r="H105" s="257"/>
      <c r="I105" s="268"/>
      <c r="J105" s="257"/>
      <c r="K105" s="257"/>
      <c r="L105" s="260"/>
      <c r="M105" s="260"/>
      <c r="N105" s="257"/>
      <c r="O105" s="257"/>
      <c r="P105" s="263"/>
      <c r="Q105" s="22"/>
      <c r="R105" s="221"/>
      <c r="S105" s="23"/>
      <c r="T105" s="23"/>
      <c r="U105" s="23"/>
      <c r="V105" s="26"/>
      <c r="W105" s="25"/>
      <c r="X105" s="27"/>
      <c r="Y105" s="27"/>
      <c r="Z105" s="27"/>
      <c r="AA105" s="28"/>
      <c r="AB105" s="25"/>
      <c r="AC105" s="29"/>
      <c r="AD105" s="29"/>
      <c r="AE105" s="366"/>
    </row>
    <row r="106" spans="1:31" ht="18" customHeight="1">
      <c r="A106" s="356"/>
      <c r="B106" s="275"/>
      <c r="C106" s="257"/>
      <c r="D106" s="257"/>
      <c r="E106" s="257"/>
      <c r="F106" s="257"/>
      <c r="G106" s="257"/>
      <c r="H106" s="257"/>
      <c r="I106" s="268"/>
      <c r="J106" s="257"/>
      <c r="K106" s="257"/>
      <c r="L106" s="260"/>
      <c r="M106" s="260"/>
      <c r="N106" s="257"/>
      <c r="O106" s="257"/>
      <c r="P106" s="263"/>
      <c r="Q106" s="22"/>
      <c r="R106" s="221"/>
      <c r="S106" s="23"/>
      <c r="T106" s="23"/>
      <c r="U106" s="23"/>
      <c r="V106" s="26"/>
      <c r="W106" s="25"/>
      <c r="X106" s="27"/>
      <c r="Y106" s="27"/>
      <c r="Z106" s="27"/>
      <c r="AA106" s="28"/>
      <c r="AB106" s="25"/>
      <c r="AC106" s="29"/>
      <c r="AD106" s="29"/>
      <c r="AE106" s="366"/>
    </row>
    <row r="107" spans="1:31" ht="18" customHeight="1">
      <c r="A107" s="356"/>
      <c r="B107" s="275"/>
      <c r="C107" s="257"/>
      <c r="D107" s="257"/>
      <c r="E107" s="257"/>
      <c r="F107" s="257"/>
      <c r="G107" s="257"/>
      <c r="H107" s="257"/>
      <c r="I107" s="268"/>
      <c r="J107" s="257"/>
      <c r="K107" s="257"/>
      <c r="L107" s="260"/>
      <c r="M107" s="260"/>
      <c r="N107" s="257"/>
      <c r="O107" s="257"/>
      <c r="P107" s="263"/>
      <c r="Q107" s="22"/>
      <c r="R107" s="221"/>
      <c r="S107" s="23"/>
      <c r="T107" s="23"/>
      <c r="U107" s="23"/>
      <c r="V107" s="26"/>
      <c r="W107" s="25"/>
      <c r="X107" s="27"/>
      <c r="Y107" s="27"/>
      <c r="Z107" s="27"/>
      <c r="AA107" s="28"/>
      <c r="AB107" s="25"/>
      <c r="AC107" s="29"/>
      <c r="AD107" s="29"/>
      <c r="AE107" s="366"/>
    </row>
    <row r="108" spans="1:31" ht="56.25" customHeight="1">
      <c r="A108" s="356"/>
      <c r="B108" s="276"/>
      <c r="C108" s="258"/>
      <c r="D108" s="258"/>
      <c r="E108" s="258"/>
      <c r="F108" s="258"/>
      <c r="G108" s="258"/>
      <c r="H108" s="258"/>
      <c r="I108" s="269"/>
      <c r="J108" s="258"/>
      <c r="K108" s="258"/>
      <c r="L108" s="261"/>
      <c r="M108" s="261"/>
      <c r="N108" s="258"/>
      <c r="O108" s="258"/>
      <c r="P108" s="264"/>
      <c r="Q108" s="65"/>
      <c r="R108" s="226"/>
      <c r="S108" s="66"/>
      <c r="T108" s="66"/>
      <c r="U108" s="66"/>
      <c r="V108" s="67"/>
      <c r="W108" s="60"/>
      <c r="X108" s="58"/>
      <c r="Y108" s="58"/>
      <c r="Z108" s="58"/>
      <c r="AA108" s="59"/>
      <c r="AB108" s="60"/>
      <c r="AC108" s="61"/>
      <c r="AD108" s="61"/>
      <c r="AE108" s="367"/>
    </row>
    <row r="109" spans="1:31" ht="26.25" customHeight="1">
      <c r="A109" s="356"/>
      <c r="B109" s="278" t="s">
        <v>78</v>
      </c>
      <c r="C109" s="256" t="s">
        <v>79</v>
      </c>
      <c r="D109" s="256" t="s">
        <v>265</v>
      </c>
      <c r="E109" s="256" t="s">
        <v>266</v>
      </c>
      <c r="F109" s="265" t="s">
        <v>82</v>
      </c>
      <c r="G109" s="256" t="s">
        <v>107</v>
      </c>
      <c r="H109" s="256" t="s">
        <v>83</v>
      </c>
      <c r="I109" s="256" t="s">
        <v>267</v>
      </c>
      <c r="J109" s="256" t="s">
        <v>268</v>
      </c>
      <c r="K109" s="256" t="s">
        <v>269</v>
      </c>
      <c r="L109" s="259">
        <v>1</v>
      </c>
      <c r="M109" s="259">
        <v>1</v>
      </c>
      <c r="N109" s="256" t="s">
        <v>270</v>
      </c>
      <c r="O109" s="256" t="s">
        <v>271</v>
      </c>
      <c r="P109" s="262" t="s">
        <v>272</v>
      </c>
      <c r="Q109" s="30"/>
      <c r="R109" s="222"/>
      <c r="S109" s="31"/>
      <c r="T109" s="31"/>
      <c r="U109" s="31"/>
      <c r="V109" s="34"/>
      <c r="W109" s="35"/>
      <c r="X109" s="36"/>
      <c r="Y109" s="36"/>
      <c r="Z109" s="36"/>
      <c r="AA109" s="63"/>
      <c r="AB109" s="35"/>
      <c r="AC109" s="64"/>
      <c r="AD109" s="64"/>
      <c r="AE109" s="368" t="s">
        <v>273</v>
      </c>
    </row>
    <row r="110" spans="1:31" ht="26.25" customHeight="1">
      <c r="A110" s="356"/>
      <c r="B110" s="275"/>
      <c r="C110" s="257"/>
      <c r="D110" s="257"/>
      <c r="E110" s="257"/>
      <c r="F110" s="257"/>
      <c r="G110" s="257"/>
      <c r="H110" s="257"/>
      <c r="I110" s="257"/>
      <c r="J110" s="257"/>
      <c r="K110" s="257"/>
      <c r="L110" s="260"/>
      <c r="M110" s="260"/>
      <c r="N110" s="257"/>
      <c r="O110" s="257"/>
      <c r="P110" s="263"/>
      <c r="Q110" s="22"/>
      <c r="R110" s="221"/>
      <c r="S110" s="23"/>
      <c r="T110" s="23"/>
      <c r="U110" s="23"/>
      <c r="V110" s="26"/>
      <c r="W110" s="25"/>
      <c r="X110" s="27"/>
      <c r="Y110" s="27"/>
      <c r="Z110" s="27"/>
      <c r="AA110" s="28"/>
      <c r="AB110" s="25"/>
      <c r="AC110" s="29"/>
      <c r="AD110" s="29"/>
      <c r="AE110" s="366"/>
    </row>
    <row r="111" spans="1:31" ht="26.25" customHeight="1">
      <c r="A111" s="356"/>
      <c r="B111" s="275"/>
      <c r="C111" s="257"/>
      <c r="D111" s="257"/>
      <c r="E111" s="257"/>
      <c r="F111" s="257"/>
      <c r="G111" s="257"/>
      <c r="H111" s="257"/>
      <c r="I111" s="257"/>
      <c r="J111" s="257"/>
      <c r="K111" s="257"/>
      <c r="L111" s="260"/>
      <c r="M111" s="260"/>
      <c r="N111" s="257"/>
      <c r="O111" s="257"/>
      <c r="P111" s="263"/>
      <c r="Q111" s="73"/>
      <c r="R111" s="227"/>
      <c r="S111" s="68"/>
      <c r="T111" s="68"/>
      <c r="U111" s="68"/>
      <c r="V111" s="34"/>
      <c r="W111" s="35"/>
      <c r="X111" s="36"/>
      <c r="Y111" s="27"/>
      <c r="Z111" s="27"/>
      <c r="AA111" s="28"/>
      <c r="AB111" s="25"/>
      <c r="AC111" s="29"/>
      <c r="AD111" s="29"/>
      <c r="AE111" s="366"/>
    </row>
    <row r="112" spans="1:31" ht="26.25" customHeight="1">
      <c r="A112" s="356"/>
      <c r="B112" s="275"/>
      <c r="C112" s="257"/>
      <c r="D112" s="257"/>
      <c r="E112" s="257"/>
      <c r="F112" s="257"/>
      <c r="G112" s="257"/>
      <c r="H112" s="257"/>
      <c r="I112" s="257"/>
      <c r="J112" s="257"/>
      <c r="K112" s="257"/>
      <c r="L112" s="260"/>
      <c r="M112" s="260"/>
      <c r="N112" s="257"/>
      <c r="O112" s="257"/>
      <c r="P112" s="263"/>
      <c r="Q112" s="30"/>
      <c r="R112" s="227"/>
      <c r="S112" s="68"/>
      <c r="T112" s="68"/>
      <c r="U112" s="68"/>
      <c r="V112" s="34"/>
      <c r="W112" s="35"/>
      <c r="X112" s="36"/>
      <c r="Y112" s="27"/>
      <c r="Z112" s="27"/>
      <c r="AA112" s="28"/>
      <c r="AB112" s="25"/>
      <c r="AC112" s="29"/>
      <c r="AD112" s="29"/>
      <c r="AE112" s="366"/>
    </row>
    <row r="113" spans="1:31" ht="26.25" customHeight="1">
      <c r="A113" s="356"/>
      <c r="B113" s="276"/>
      <c r="C113" s="258"/>
      <c r="D113" s="258"/>
      <c r="E113" s="258"/>
      <c r="F113" s="258"/>
      <c r="G113" s="258"/>
      <c r="H113" s="258"/>
      <c r="I113" s="258"/>
      <c r="J113" s="257"/>
      <c r="K113" s="258"/>
      <c r="L113" s="261"/>
      <c r="M113" s="261"/>
      <c r="N113" s="258"/>
      <c r="O113" s="258"/>
      <c r="P113" s="264"/>
      <c r="Q113" s="65"/>
      <c r="R113" s="226"/>
      <c r="S113" s="66"/>
      <c r="T113" s="66"/>
      <c r="U113" s="66"/>
      <c r="V113" s="67"/>
      <c r="W113" s="60"/>
      <c r="X113" s="58"/>
      <c r="Y113" s="58"/>
      <c r="Z113" s="58"/>
      <c r="AA113" s="59"/>
      <c r="AB113" s="60"/>
      <c r="AC113" s="61"/>
      <c r="AD113" s="61"/>
      <c r="AE113" s="367"/>
    </row>
    <row r="114" spans="1:31" ht="18" customHeight="1">
      <c r="A114" s="356"/>
      <c r="B114" s="278" t="s">
        <v>46</v>
      </c>
      <c r="C114" s="256" t="s">
        <v>47</v>
      </c>
      <c r="D114" s="256" t="s">
        <v>48</v>
      </c>
      <c r="E114" s="256" t="s">
        <v>274</v>
      </c>
      <c r="F114" s="265" t="s">
        <v>50</v>
      </c>
      <c r="G114" s="256" t="s">
        <v>51</v>
      </c>
      <c r="H114" s="256" t="s">
        <v>83</v>
      </c>
      <c r="I114" s="267" t="s">
        <v>275</v>
      </c>
      <c r="J114" s="266" t="s">
        <v>276</v>
      </c>
      <c r="K114" s="256" t="s">
        <v>277</v>
      </c>
      <c r="L114" s="259">
        <v>0</v>
      </c>
      <c r="M114" s="259">
        <v>4</v>
      </c>
      <c r="N114" s="256" t="s">
        <v>278</v>
      </c>
      <c r="O114" s="256" t="s">
        <v>279</v>
      </c>
      <c r="P114" s="262" t="s">
        <v>280</v>
      </c>
      <c r="Q114" s="30"/>
      <c r="R114" s="222"/>
      <c r="S114" s="31"/>
      <c r="T114" s="31"/>
      <c r="U114" s="31"/>
      <c r="V114" s="34"/>
      <c r="W114" s="35"/>
      <c r="X114" s="36"/>
      <c r="Y114" s="36"/>
      <c r="Z114" s="36"/>
      <c r="AA114" s="63"/>
      <c r="AB114" s="35"/>
      <c r="AC114" s="35"/>
      <c r="AD114" s="35"/>
      <c r="AE114" s="368" t="s">
        <v>281</v>
      </c>
    </row>
    <row r="115" spans="1:31" ht="18" customHeight="1">
      <c r="A115" s="356"/>
      <c r="B115" s="275"/>
      <c r="C115" s="257"/>
      <c r="D115" s="257"/>
      <c r="E115" s="257"/>
      <c r="F115" s="257"/>
      <c r="G115" s="257"/>
      <c r="H115" s="257"/>
      <c r="I115" s="268"/>
      <c r="J115" s="257"/>
      <c r="K115" s="257"/>
      <c r="L115" s="260"/>
      <c r="M115" s="260"/>
      <c r="N115" s="257"/>
      <c r="O115" s="257"/>
      <c r="P115" s="263"/>
      <c r="Q115" s="22"/>
      <c r="R115" s="221"/>
      <c r="S115" s="23"/>
      <c r="T115" s="23"/>
      <c r="U115" s="23"/>
      <c r="V115" s="26"/>
      <c r="W115" s="25"/>
      <c r="X115" s="27"/>
      <c r="Y115" s="27"/>
      <c r="Z115" s="27"/>
      <c r="AA115" s="28"/>
      <c r="AB115" s="25"/>
      <c r="AC115" s="25"/>
      <c r="AD115" s="25"/>
      <c r="AE115" s="366"/>
    </row>
    <row r="116" spans="1:31" ht="18" customHeight="1">
      <c r="A116" s="357"/>
      <c r="B116" s="275"/>
      <c r="C116" s="257"/>
      <c r="D116" s="257"/>
      <c r="E116" s="257"/>
      <c r="F116" s="257"/>
      <c r="G116" s="257"/>
      <c r="H116" s="257"/>
      <c r="I116" s="268"/>
      <c r="J116" s="257"/>
      <c r="K116" s="257"/>
      <c r="L116" s="260"/>
      <c r="M116" s="260"/>
      <c r="N116" s="257"/>
      <c r="O116" s="257"/>
      <c r="P116" s="263"/>
      <c r="Q116" s="22"/>
      <c r="R116" s="221"/>
      <c r="S116" s="23"/>
      <c r="T116" s="23"/>
      <c r="U116" s="23"/>
      <c r="V116" s="26"/>
      <c r="W116" s="25"/>
      <c r="X116" s="27"/>
      <c r="Y116" s="27"/>
      <c r="Z116" s="27"/>
      <c r="AA116" s="28"/>
      <c r="AB116" s="25"/>
      <c r="AC116" s="25"/>
      <c r="AD116" s="29"/>
      <c r="AE116" s="366"/>
    </row>
    <row r="117" spans="1:31" ht="18" customHeight="1">
      <c r="A117" s="358" t="s">
        <v>209</v>
      </c>
      <c r="B117" s="275"/>
      <c r="C117" s="257"/>
      <c r="D117" s="257"/>
      <c r="E117" s="257"/>
      <c r="F117" s="257"/>
      <c r="G117" s="257"/>
      <c r="H117" s="257"/>
      <c r="I117" s="268"/>
      <c r="J117" s="257"/>
      <c r="K117" s="257"/>
      <c r="L117" s="260"/>
      <c r="M117" s="260"/>
      <c r="N117" s="257"/>
      <c r="O117" s="257"/>
      <c r="P117" s="263"/>
      <c r="Q117" s="22"/>
      <c r="R117" s="221"/>
      <c r="S117" s="23"/>
      <c r="T117" s="23"/>
      <c r="U117" s="23"/>
      <c r="V117" s="26"/>
      <c r="W117" s="25"/>
      <c r="X117" s="27"/>
      <c r="Y117" s="27"/>
      <c r="Z117" s="27"/>
      <c r="AA117" s="28"/>
      <c r="AB117" s="25"/>
      <c r="AC117" s="25"/>
      <c r="AD117" s="29"/>
      <c r="AE117" s="366"/>
    </row>
    <row r="118" spans="1:31" ht="54.75" customHeight="1">
      <c r="A118" s="356"/>
      <c r="B118" s="276"/>
      <c r="C118" s="258"/>
      <c r="D118" s="258"/>
      <c r="E118" s="258"/>
      <c r="F118" s="258"/>
      <c r="G118" s="258"/>
      <c r="H118" s="258"/>
      <c r="I118" s="269"/>
      <c r="J118" s="258"/>
      <c r="K118" s="258"/>
      <c r="L118" s="261"/>
      <c r="M118" s="261"/>
      <c r="N118" s="258"/>
      <c r="O118" s="258"/>
      <c r="P118" s="264"/>
      <c r="Q118" s="65"/>
      <c r="R118" s="226"/>
      <c r="S118" s="66"/>
      <c r="T118" s="66"/>
      <c r="U118" s="66"/>
      <c r="V118" s="67"/>
      <c r="W118" s="60"/>
      <c r="X118" s="58"/>
      <c r="Y118" s="58"/>
      <c r="Z118" s="58"/>
      <c r="AA118" s="59"/>
      <c r="AB118" s="60"/>
      <c r="AC118" s="60"/>
      <c r="AD118" s="61"/>
      <c r="AE118" s="367"/>
    </row>
    <row r="119" spans="1:31" ht="20.25" customHeight="1">
      <c r="A119" s="356"/>
      <c r="B119" s="274" t="s">
        <v>78</v>
      </c>
      <c r="C119" s="266" t="s">
        <v>79</v>
      </c>
      <c r="D119" s="266" t="s">
        <v>105</v>
      </c>
      <c r="E119" s="266" t="s">
        <v>210</v>
      </c>
      <c r="F119" s="277" t="s">
        <v>82</v>
      </c>
      <c r="G119" s="266" t="s">
        <v>107</v>
      </c>
      <c r="H119" s="266" t="s">
        <v>52</v>
      </c>
      <c r="I119" s="267" t="s">
        <v>282</v>
      </c>
      <c r="J119" s="266" t="s">
        <v>283</v>
      </c>
      <c r="K119" s="266" t="s">
        <v>284</v>
      </c>
      <c r="L119" s="272">
        <v>8</v>
      </c>
      <c r="M119" s="272">
        <v>6</v>
      </c>
      <c r="N119" s="266" t="s">
        <v>285</v>
      </c>
      <c r="O119" s="266" t="s">
        <v>286</v>
      </c>
      <c r="P119" s="273" t="s">
        <v>287</v>
      </c>
      <c r="Q119" s="30"/>
      <c r="R119" s="224"/>
      <c r="S119" s="48"/>
      <c r="T119" s="48"/>
      <c r="U119" s="48"/>
      <c r="V119" s="49"/>
      <c r="W119" s="50"/>
      <c r="X119" s="51"/>
      <c r="Y119" s="36"/>
      <c r="Z119" s="36"/>
      <c r="AA119" s="52"/>
      <c r="AB119" s="50"/>
      <c r="AC119" s="53"/>
      <c r="AD119" s="53"/>
      <c r="AE119" s="369" t="s">
        <v>288</v>
      </c>
    </row>
    <row r="120" spans="1:31" ht="20.25" customHeight="1">
      <c r="A120" s="356"/>
      <c r="B120" s="275"/>
      <c r="C120" s="257"/>
      <c r="D120" s="257"/>
      <c r="E120" s="257"/>
      <c r="F120" s="257"/>
      <c r="G120" s="257"/>
      <c r="H120" s="257"/>
      <c r="I120" s="268"/>
      <c r="J120" s="257"/>
      <c r="K120" s="257"/>
      <c r="L120" s="260"/>
      <c r="M120" s="260"/>
      <c r="N120" s="257"/>
      <c r="O120" s="257"/>
      <c r="P120" s="263"/>
      <c r="Q120" s="22"/>
      <c r="R120" s="221"/>
      <c r="S120" s="23"/>
      <c r="T120" s="23"/>
      <c r="U120" s="23"/>
      <c r="V120" s="26"/>
      <c r="W120" s="25"/>
      <c r="X120" s="27"/>
      <c r="Y120" s="27"/>
      <c r="Z120" s="27"/>
      <c r="AA120" s="28"/>
      <c r="AB120" s="25"/>
      <c r="AC120" s="29"/>
      <c r="AD120" s="29"/>
      <c r="AE120" s="366"/>
    </row>
    <row r="121" spans="1:31" ht="20.25" customHeight="1">
      <c r="A121" s="356"/>
      <c r="B121" s="275"/>
      <c r="C121" s="257"/>
      <c r="D121" s="257"/>
      <c r="E121" s="257"/>
      <c r="F121" s="257"/>
      <c r="G121" s="257"/>
      <c r="H121" s="257"/>
      <c r="I121" s="268"/>
      <c r="J121" s="257"/>
      <c r="K121" s="257"/>
      <c r="L121" s="260"/>
      <c r="M121" s="260"/>
      <c r="N121" s="257"/>
      <c r="O121" s="257"/>
      <c r="P121" s="263"/>
      <c r="Q121" s="22"/>
      <c r="R121" s="221"/>
      <c r="S121" s="23"/>
      <c r="T121" s="23"/>
      <c r="U121" s="23"/>
      <c r="V121" s="26"/>
      <c r="W121" s="25"/>
      <c r="X121" s="27"/>
      <c r="Y121" s="27"/>
      <c r="Z121" s="27"/>
      <c r="AA121" s="28"/>
      <c r="AB121" s="25"/>
      <c r="AC121" s="29"/>
      <c r="AD121" s="29"/>
      <c r="AE121" s="366"/>
    </row>
    <row r="122" spans="1:31" ht="20.25" customHeight="1">
      <c r="A122" s="356"/>
      <c r="B122" s="275"/>
      <c r="C122" s="257"/>
      <c r="D122" s="257"/>
      <c r="E122" s="257"/>
      <c r="F122" s="257"/>
      <c r="G122" s="257"/>
      <c r="H122" s="257"/>
      <c r="I122" s="268"/>
      <c r="J122" s="257"/>
      <c r="K122" s="257"/>
      <c r="L122" s="260"/>
      <c r="M122" s="260"/>
      <c r="N122" s="257"/>
      <c r="O122" s="257"/>
      <c r="P122" s="263"/>
      <c r="Q122" s="22"/>
      <c r="R122" s="221"/>
      <c r="S122" s="23"/>
      <c r="T122" s="23"/>
      <c r="U122" s="23"/>
      <c r="V122" s="26"/>
      <c r="W122" s="25"/>
      <c r="X122" s="27"/>
      <c r="Y122" s="27"/>
      <c r="Z122" s="27"/>
      <c r="AA122" s="28"/>
      <c r="AB122" s="25"/>
      <c r="AC122" s="29"/>
      <c r="AD122" s="29"/>
      <c r="AE122" s="366"/>
    </row>
    <row r="123" spans="1:31" ht="20.25" customHeight="1">
      <c r="A123" s="356"/>
      <c r="B123" s="276"/>
      <c r="C123" s="258"/>
      <c r="D123" s="258"/>
      <c r="E123" s="258"/>
      <c r="F123" s="258"/>
      <c r="G123" s="258"/>
      <c r="H123" s="258"/>
      <c r="I123" s="269"/>
      <c r="J123" s="258"/>
      <c r="K123" s="258"/>
      <c r="L123" s="261"/>
      <c r="M123" s="261"/>
      <c r="N123" s="258"/>
      <c r="O123" s="258"/>
      <c r="P123" s="264"/>
      <c r="Q123" s="65"/>
      <c r="R123" s="226"/>
      <c r="S123" s="66"/>
      <c r="T123" s="66"/>
      <c r="U123" s="66"/>
      <c r="V123" s="67"/>
      <c r="W123" s="60"/>
      <c r="X123" s="58"/>
      <c r="Y123" s="58"/>
      <c r="Z123" s="58"/>
      <c r="AA123" s="59"/>
      <c r="AB123" s="60"/>
      <c r="AC123" s="61"/>
      <c r="AD123" s="61"/>
      <c r="AE123" s="367"/>
    </row>
    <row r="124" spans="1:31" ht="24.75" customHeight="1">
      <c r="A124" s="356"/>
      <c r="B124" s="278" t="s">
        <v>78</v>
      </c>
      <c r="C124" s="256" t="s">
        <v>79</v>
      </c>
      <c r="D124" s="256" t="s">
        <v>105</v>
      </c>
      <c r="E124" s="256" t="s">
        <v>210</v>
      </c>
      <c r="F124" s="265" t="s">
        <v>82</v>
      </c>
      <c r="G124" s="256" t="s">
        <v>67</v>
      </c>
      <c r="H124" s="256" t="s">
        <v>121</v>
      </c>
      <c r="I124" s="256" t="s">
        <v>289</v>
      </c>
      <c r="J124" s="256" t="s">
        <v>290</v>
      </c>
      <c r="K124" s="256" t="s">
        <v>291</v>
      </c>
      <c r="L124" s="259">
        <v>1</v>
      </c>
      <c r="M124" s="259">
        <v>1</v>
      </c>
      <c r="N124" s="256" t="s">
        <v>292</v>
      </c>
      <c r="O124" s="256" t="s">
        <v>293</v>
      </c>
      <c r="P124" s="262" t="s">
        <v>294</v>
      </c>
      <c r="Q124" s="30"/>
      <c r="R124" s="222"/>
      <c r="S124" s="31"/>
      <c r="T124" s="31"/>
      <c r="U124" s="31"/>
      <c r="V124" s="34"/>
      <c r="W124" s="35"/>
      <c r="X124" s="36"/>
      <c r="Y124" s="36"/>
      <c r="Z124" s="36"/>
      <c r="AA124" s="63"/>
      <c r="AB124" s="35"/>
      <c r="AC124" s="64"/>
      <c r="AD124" s="64"/>
      <c r="AE124" s="368"/>
    </row>
    <row r="125" spans="1:31" ht="24.75" customHeight="1">
      <c r="A125" s="356"/>
      <c r="B125" s="275"/>
      <c r="C125" s="257"/>
      <c r="D125" s="257"/>
      <c r="E125" s="257"/>
      <c r="F125" s="257"/>
      <c r="G125" s="257"/>
      <c r="H125" s="257"/>
      <c r="I125" s="257"/>
      <c r="J125" s="257"/>
      <c r="K125" s="257"/>
      <c r="L125" s="260"/>
      <c r="M125" s="260"/>
      <c r="N125" s="257"/>
      <c r="O125" s="257"/>
      <c r="P125" s="263"/>
      <c r="Q125" s="22"/>
      <c r="R125" s="221"/>
      <c r="S125" s="23"/>
      <c r="T125" s="23"/>
      <c r="U125" s="23"/>
      <c r="V125" s="26"/>
      <c r="W125" s="25"/>
      <c r="X125" s="27"/>
      <c r="Y125" s="27"/>
      <c r="Z125" s="27"/>
      <c r="AA125" s="28"/>
      <c r="AB125" s="25"/>
      <c r="AC125" s="29"/>
      <c r="AD125" s="29"/>
      <c r="AE125" s="366"/>
    </row>
    <row r="126" spans="1:31" ht="24.75" customHeight="1">
      <c r="A126" s="356"/>
      <c r="B126" s="275"/>
      <c r="C126" s="257"/>
      <c r="D126" s="257"/>
      <c r="E126" s="257"/>
      <c r="F126" s="257"/>
      <c r="G126" s="257"/>
      <c r="H126" s="257"/>
      <c r="I126" s="257"/>
      <c r="J126" s="257"/>
      <c r="K126" s="257"/>
      <c r="L126" s="260"/>
      <c r="M126" s="260"/>
      <c r="N126" s="257"/>
      <c r="O126" s="257"/>
      <c r="P126" s="263"/>
      <c r="Q126" s="73"/>
      <c r="R126" s="227"/>
      <c r="S126" s="68"/>
      <c r="T126" s="68"/>
      <c r="U126" s="68"/>
      <c r="V126" s="34"/>
      <c r="W126" s="35"/>
      <c r="X126" s="36"/>
      <c r="Y126" s="27"/>
      <c r="Z126" s="27"/>
      <c r="AA126" s="28"/>
      <c r="AB126" s="25"/>
      <c r="AC126" s="29"/>
      <c r="AD126" s="29"/>
      <c r="AE126" s="366"/>
    </row>
    <row r="127" spans="1:31" ht="24.75" customHeight="1">
      <c r="A127" s="356"/>
      <c r="B127" s="275"/>
      <c r="C127" s="257"/>
      <c r="D127" s="257"/>
      <c r="E127" s="257"/>
      <c r="F127" s="257"/>
      <c r="G127" s="257"/>
      <c r="H127" s="257"/>
      <c r="I127" s="257"/>
      <c r="J127" s="257"/>
      <c r="K127" s="257"/>
      <c r="L127" s="260"/>
      <c r="M127" s="260"/>
      <c r="N127" s="257"/>
      <c r="O127" s="257"/>
      <c r="P127" s="263"/>
      <c r="Q127" s="30"/>
      <c r="R127" s="227"/>
      <c r="S127" s="68"/>
      <c r="T127" s="68"/>
      <c r="U127" s="68"/>
      <c r="V127" s="34"/>
      <c r="W127" s="35"/>
      <c r="X127" s="36"/>
      <c r="Y127" s="27"/>
      <c r="Z127" s="27"/>
      <c r="AA127" s="28"/>
      <c r="AB127" s="25"/>
      <c r="AC127" s="29"/>
      <c r="AD127" s="29"/>
      <c r="AE127" s="366"/>
    </row>
    <row r="128" spans="1:31" ht="24.75" customHeight="1">
      <c r="A128" s="356"/>
      <c r="B128" s="276"/>
      <c r="C128" s="258"/>
      <c r="D128" s="258"/>
      <c r="E128" s="258"/>
      <c r="F128" s="258"/>
      <c r="G128" s="258"/>
      <c r="H128" s="258"/>
      <c r="I128" s="258"/>
      <c r="J128" s="257"/>
      <c r="K128" s="258"/>
      <c r="L128" s="261"/>
      <c r="M128" s="261"/>
      <c r="N128" s="258"/>
      <c r="O128" s="258"/>
      <c r="P128" s="264"/>
      <c r="Q128" s="65"/>
      <c r="R128" s="226"/>
      <c r="S128" s="66"/>
      <c r="T128" s="66"/>
      <c r="U128" s="66"/>
      <c r="V128" s="67"/>
      <c r="W128" s="60"/>
      <c r="X128" s="58"/>
      <c r="Y128" s="58"/>
      <c r="Z128" s="58"/>
      <c r="AA128" s="59"/>
      <c r="AB128" s="60"/>
      <c r="AC128" s="61"/>
      <c r="AD128" s="61"/>
      <c r="AE128" s="367"/>
    </row>
    <row r="129" spans="1:31" ht="25.5" customHeight="1">
      <c r="A129" s="356"/>
      <c r="B129" s="278" t="s">
        <v>78</v>
      </c>
      <c r="C129" s="256" t="s">
        <v>79</v>
      </c>
      <c r="D129" s="256" t="s">
        <v>105</v>
      </c>
      <c r="E129" s="256" t="s">
        <v>144</v>
      </c>
      <c r="F129" s="265" t="s">
        <v>82</v>
      </c>
      <c r="G129" s="256" t="s">
        <v>51</v>
      </c>
      <c r="H129" s="256" t="s">
        <v>83</v>
      </c>
      <c r="I129" s="267" t="s">
        <v>295</v>
      </c>
      <c r="J129" s="266" t="s">
        <v>296</v>
      </c>
      <c r="K129" s="256" t="s">
        <v>297</v>
      </c>
      <c r="L129" s="259">
        <v>1</v>
      </c>
      <c r="M129" s="259">
        <v>1</v>
      </c>
      <c r="N129" s="256" t="s">
        <v>298</v>
      </c>
      <c r="O129" s="256" t="s">
        <v>299</v>
      </c>
      <c r="P129" s="262" t="s">
        <v>300</v>
      </c>
      <c r="Q129" s="30"/>
      <c r="R129" s="222"/>
      <c r="S129" s="31"/>
      <c r="T129" s="31"/>
      <c r="U129" s="31"/>
      <c r="V129" s="34"/>
      <c r="W129" s="35"/>
      <c r="X129" s="36"/>
      <c r="Y129" s="36"/>
      <c r="Z129" s="36"/>
      <c r="AA129" s="63"/>
      <c r="AB129" s="35"/>
      <c r="AC129" s="35"/>
      <c r="AD129" s="35"/>
      <c r="AE129" s="368"/>
    </row>
    <row r="130" spans="1:31" ht="25.5" customHeight="1">
      <c r="A130" s="356"/>
      <c r="B130" s="275"/>
      <c r="C130" s="257"/>
      <c r="D130" s="257"/>
      <c r="E130" s="257"/>
      <c r="F130" s="257"/>
      <c r="G130" s="257"/>
      <c r="H130" s="257"/>
      <c r="I130" s="268"/>
      <c r="J130" s="257"/>
      <c r="K130" s="257"/>
      <c r="L130" s="260"/>
      <c r="M130" s="260"/>
      <c r="N130" s="257"/>
      <c r="O130" s="257"/>
      <c r="P130" s="263"/>
      <c r="Q130" s="22"/>
      <c r="R130" s="221"/>
      <c r="S130" s="23"/>
      <c r="T130" s="23"/>
      <c r="U130" s="23"/>
      <c r="V130" s="26"/>
      <c r="W130" s="25"/>
      <c r="X130" s="27"/>
      <c r="Y130" s="27"/>
      <c r="Z130" s="27"/>
      <c r="AA130" s="28"/>
      <c r="AB130" s="25"/>
      <c r="AC130" s="25"/>
      <c r="AD130" s="25"/>
      <c r="AE130" s="366"/>
    </row>
    <row r="131" spans="1:31" ht="25.5" customHeight="1">
      <c r="A131" s="356"/>
      <c r="B131" s="275"/>
      <c r="C131" s="257"/>
      <c r="D131" s="257"/>
      <c r="E131" s="257"/>
      <c r="F131" s="257"/>
      <c r="G131" s="257"/>
      <c r="H131" s="257"/>
      <c r="I131" s="268"/>
      <c r="J131" s="257"/>
      <c r="K131" s="257"/>
      <c r="L131" s="260"/>
      <c r="M131" s="260"/>
      <c r="N131" s="257"/>
      <c r="O131" s="257"/>
      <c r="P131" s="263"/>
      <c r="Q131" s="22"/>
      <c r="R131" s="221"/>
      <c r="S131" s="23"/>
      <c r="T131" s="23"/>
      <c r="U131" s="23"/>
      <c r="V131" s="26"/>
      <c r="W131" s="25"/>
      <c r="X131" s="27"/>
      <c r="Y131" s="27"/>
      <c r="Z131" s="27"/>
      <c r="AA131" s="28"/>
      <c r="AB131" s="25"/>
      <c r="AC131" s="25"/>
      <c r="AD131" s="29"/>
      <c r="AE131" s="366"/>
    </row>
    <row r="132" spans="1:31" ht="25.5" customHeight="1">
      <c r="A132" s="356"/>
      <c r="B132" s="275"/>
      <c r="C132" s="257"/>
      <c r="D132" s="257"/>
      <c r="E132" s="257"/>
      <c r="F132" s="257"/>
      <c r="G132" s="257"/>
      <c r="H132" s="257"/>
      <c r="I132" s="268"/>
      <c r="J132" s="257"/>
      <c r="K132" s="257"/>
      <c r="L132" s="260"/>
      <c r="M132" s="260"/>
      <c r="N132" s="257"/>
      <c r="O132" s="257"/>
      <c r="P132" s="263"/>
      <c r="Q132" s="22"/>
      <c r="R132" s="221"/>
      <c r="S132" s="23"/>
      <c r="T132" s="23"/>
      <c r="U132" s="23"/>
      <c r="V132" s="26"/>
      <c r="W132" s="25"/>
      <c r="X132" s="27"/>
      <c r="Y132" s="27"/>
      <c r="Z132" s="27"/>
      <c r="AA132" s="28"/>
      <c r="AB132" s="25"/>
      <c r="AC132" s="25"/>
      <c r="AD132" s="29"/>
      <c r="AE132" s="366"/>
    </row>
    <row r="133" spans="1:31" ht="25.5" customHeight="1">
      <c r="A133" s="356"/>
      <c r="B133" s="276"/>
      <c r="C133" s="258"/>
      <c r="D133" s="258"/>
      <c r="E133" s="258"/>
      <c r="F133" s="258"/>
      <c r="G133" s="258"/>
      <c r="H133" s="258"/>
      <c r="I133" s="269"/>
      <c r="J133" s="258"/>
      <c r="K133" s="258"/>
      <c r="L133" s="261"/>
      <c r="M133" s="261"/>
      <c r="N133" s="258"/>
      <c r="O133" s="258"/>
      <c r="P133" s="264"/>
      <c r="Q133" s="65"/>
      <c r="R133" s="226"/>
      <c r="S133" s="66"/>
      <c r="T133" s="66"/>
      <c r="U133" s="66"/>
      <c r="V133" s="67"/>
      <c r="W133" s="60"/>
      <c r="X133" s="58"/>
      <c r="Y133" s="58"/>
      <c r="Z133" s="58"/>
      <c r="AA133" s="59"/>
      <c r="AB133" s="60"/>
      <c r="AC133" s="60"/>
      <c r="AD133" s="61"/>
      <c r="AE133" s="367"/>
    </row>
    <row r="134" spans="1:31" ht="18" customHeight="1">
      <c r="A134" s="356"/>
      <c r="B134" s="274" t="s">
        <v>46</v>
      </c>
      <c r="C134" s="266" t="s">
        <v>47</v>
      </c>
      <c r="D134" s="266" t="s">
        <v>93</v>
      </c>
      <c r="E134" s="266" t="s">
        <v>301</v>
      </c>
      <c r="F134" s="277" t="s">
        <v>50</v>
      </c>
      <c r="G134" s="266" t="s">
        <v>67</v>
      </c>
      <c r="H134" s="266" t="s">
        <v>83</v>
      </c>
      <c r="I134" s="267" t="s">
        <v>302</v>
      </c>
      <c r="J134" s="266" t="s">
        <v>303</v>
      </c>
      <c r="K134" s="266" t="s">
        <v>304</v>
      </c>
      <c r="L134" s="272">
        <v>15</v>
      </c>
      <c r="M134" s="272">
        <v>10</v>
      </c>
      <c r="N134" s="266" t="s">
        <v>305</v>
      </c>
      <c r="O134" s="266" t="s">
        <v>306</v>
      </c>
      <c r="P134" s="273" t="s">
        <v>307</v>
      </c>
      <c r="Q134" s="47"/>
      <c r="R134" s="229"/>
      <c r="S134" s="74"/>
      <c r="T134" s="74"/>
      <c r="U134" s="74"/>
      <c r="V134" s="49"/>
      <c r="W134" s="50"/>
      <c r="X134" s="51"/>
      <c r="Y134" s="51"/>
      <c r="Z134" s="51"/>
      <c r="AA134" s="52"/>
      <c r="AB134" s="50"/>
      <c r="AC134" s="53"/>
      <c r="AD134" s="53"/>
      <c r="AE134" s="369"/>
    </row>
    <row r="135" spans="1:31" ht="18" customHeight="1">
      <c r="A135" s="356"/>
      <c r="B135" s="275"/>
      <c r="C135" s="257"/>
      <c r="D135" s="257"/>
      <c r="E135" s="257"/>
      <c r="F135" s="257"/>
      <c r="G135" s="257"/>
      <c r="H135" s="257"/>
      <c r="I135" s="268"/>
      <c r="J135" s="257"/>
      <c r="K135" s="257"/>
      <c r="L135" s="260"/>
      <c r="M135" s="260"/>
      <c r="N135" s="257"/>
      <c r="O135" s="257"/>
      <c r="P135" s="263"/>
      <c r="Q135" s="73"/>
      <c r="R135" s="221"/>
      <c r="S135" s="23"/>
      <c r="T135" s="23"/>
      <c r="U135" s="23"/>
      <c r="V135" s="26"/>
      <c r="W135" s="25"/>
      <c r="X135" s="27"/>
      <c r="Y135" s="27"/>
      <c r="Z135" s="27"/>
      <c r="AA135" s="28"/>
      <c r="AB135" s="25"/>
      <c r="AC135" s="29"/>
      <c r="AD135" s="29"/>
      <c r="AE135" s="366"/>
    </row>
    <row r="136" spans="1:31" ht="18" customHeight="1">
      <c r="A136" s="356"/>
      <c r="B136" s="275"/>
      <c r="C136" s="257"/>
      <c r="D136" s="257"/>
      <c r="E136" s="257"/>
      <c r="F136" s="257"/>
      <c r="G136" s="257"/>
      <c r="H136" s="257"/>
      <c r="I136" s="268"/>
      <c r="J136" s="257"/>
      <c r="K136" s="257"/>
      <c r="L136" s="260"/>
      <c r="M136" s="260"/>
      <c r="N136" s="257"/>
      <c r="O136" s="257"/>
      <c r="P136" s="263"/>
      <c r="Q136" s="22"/>
      <c r="R136" s="221"/>
      <c r="S136" s="23"/>
      <c r="T136" s="23"/>
      <c r="U136" s="23"/>
      <c r="V136" s="26"/>
      <c r="W136" s="25"/>
      <c r="X136" s="27"/>
      <c r="Y136" s="27"/>
      <c r="Z136" s="27"/>
      <c r="AA136" s="28"/>
      <c r="AB136" s="25"/>
      <c r="AC136" s="29"/>
      <c r="AD136" s="29"/>
      <c r="AE136" s="366"/>
    </row>
    <row r="137" spans="1:31" ht="18" customHeight="1">
      <c r="A137" s="356"/>
      <c r="B137" s="275"/>
      <c r="C137" s="257"/>
      <c r="D137" s="257"/>
      <c r="E137" s="257"/>
      <c r="F137" s="257"/>
      <c r="G137" s="257"/>
      <c r="H137" s="257"/>
      <c r="I137" s="268"/>
      <c r="J137" s="257"/>
      <c r="K137" s="257"/>
      <c r="L137" s="260"/>
      <c r="M137" s="260"/>
      <c r="N137" s="257"/>
      <c r="O137" s="257"/>
      <c r="P137" s="263"/>
      <c r="Q137" s="22"/>
      <c r="R137" s="221"/>
      <c r="S137" s="23"/>
      <c r="T137" s="23"/>
      <c r="U137" s="23"/>
      <c r="V137" s="26"/>
      <c r="W137" s="25"/>
      <c r="X137" s="27"/>
      <c r="Y137" s="27"/>
      <c r="Z137" s="27"/>
      <c r="AA137" s="28"/>
      <c r="AB137" s="25"/>
      <c r="AC137" s="29"/>
      <c r="AD137" s="29"/>
      <c r="AE137" s="366"/>
    </row>
    <row r="138" spans="1:31" ht="52.5" customHeight="1">
      <c r="A138" s="356"/>
      <c r="B138" s="276"/>
      <c r="C138" s="258"/>
      <c r="D138" s="258"/>
      <c r="E138" s="258"/>
      <c r="F138" s="258"/>
      <c r="G138" s="258"/>
      <c r="H138" s="258"/>
      <c r="I138" s="269"/>
      <c r="J138" s="258"/>
      <c r="K138" s="258"/>
      <c r="L138" s="261"/>
      <c r="M138" s="261"/>
      <c r="N138" s="258"/>
      <c r="O138" s="258"/>
      <c r="P138" s="264"/>
      <c r="Q138" s="65"/>
      <c r="R138" s="226"/>
      <c r="S138" s="66"/>
      <c r="T138" s="66"/>
      <c r="U138" s="66"/>
      <c r="V138" s="67"/>
      <c r="W138" s="60"/>
      <c r="X138" s="58"/>
      <c r="Y138" s="58"/>
      <c r="Z138" s="58"/>
      <c r="AA138" s="59"/>
      <c r="AB138" s="60"/>
      <c r="AC138" s="61"/>
      <c r="AD138" s="61"/>
      <c r="AE138" s="367"/>
    </row>
    <row r="139" spans="1:31" ht="20.25" customHeight="1">
      <c r="A139" s="356"/>
      <c r="B139" s="274" t="s">
        <v>46</v>
      </c>
      <c r="C139" s="266" t="s">
        <v>47</v>
      </c>
      <c r="D139" s="266" t="s">
        <v>48</v>
      </c>
      <c r="E139" s="266" t="s">
        <v>274</v>
      </c>
      <c r="F139" s="277" t="s">
        <v>50</v>
      </c>
      <c r="G139" s="266" t="s">
        <v>67</v>
      </c>
      <c r="H139" s="266" t="s">
        <v>52</v>
      </c>
      <c r="I139" s="267" t="s">
        <v>308</v>
      </c>
      <c r="J139" s="266" t="s">
        <v>192</v>
      </c>
      <c r="K139" s="266" t="s">
        <v>193</v>
      </c>
      <c r="L139" s="272">
        <v>1</v>
      </c>
      <c r="M139" s="272">
        <v>3</v>
      </c>
      <c r="N139" s="266" t="s">
        <v>309</v>
      </c>
      <c r="O139" s="266" t="s">
        <v>310</v>
      </c>
      <c r="P139" s="273" t="s">
        <v>307</v>
      </c>
      <c r="Q139" s="30"/>
      <c r="R139" s="224"/>
      <c r="S139" s="48"/>
      <c r="T139" s="48"/>
      <c r="U139" s="48"/>
      <c r="V139" s="49"/>
      <c r="W139" s="50"/>
      <c r="X139" s="51"/>
      <c r="Y139" s="36"/>
      <c r="Z139" s="36"/>
      <c r="AA139" s="52"/>
      <c r="AB139" s="50"/>
      <c r="AC139" s="53"/>
      <c r="AD139" s="53"/>
      <c r="AE139" s="369" t="s">
        <v>311</v>
      </c>
    </row>
    <row r="140" spans="1:31" ht="20.25" customHeight="1">
      <c r="A140" s="356"/>
      <c r="B140" s="275"/>
      <c r="C140" s="257"/>
      <c r="D140" s="257"/>
      <c r="E140" s="257"/>
      <c r="F140" s="257"/>
      <c r="G140" s="257"/>
      <c r="H140" s="257"/>
      <c r="I140" s="268"/>
      <c r="J140" s="257"/>
      <c r="K140" s="257"/>
      <c r="L140" s="260"/>
      <c r="M140" s="260"/>
      <c r="N140" s="257"/>
      <c r="O140" s="257"/>
      <c r="P140" s="263"/>
      <c r="Q140" s="22"/>
      <c r="R140" s="221"/>
      <c r="S140" s="23"/>
      <c r="T140" s="23"/>
      <c r="U140" s="23"/>
      <c r="V140" s="26"/>
      <c r="W140" s="25"/>
      <c r="X140" s="27"/>
      <c r="Y140" s="27"/>
      <c r="Z140" s="27"/>
      <c r="AA140" s="28"/>
      <c r="AB140" s="25"/>
      <c r="AC140" s="29"/>
      <c r="AD140" s="29"/>
      <c r="AE140" s="366"/>
    </row>
    <row r="141" spans="1:31" ht="20.25" customHeight="1">
      <c r="A141" s="356"/>
      <c r="B141" s="275"/>
      <c r="C141" s="257"/>
      <c r="D141" s="257"/>
      <c r="E141" s="257"/>
      <c r="F141" s="257"/>
      <c r="G141" s="257"/>
      <c r="H141" s="257"/>
      <c r="I141" s="268"/>
      <c r="J141" s="257"/>
      <c r="K141" s="257"/>
      <c r="L141" s="260"/>
      <c r="M141" s="260"/>
      <c r="N141" s="257"/>
      <c r="O141" s="257"/>
      <c r="P141" s="263"/>
      <c r="Q141" s="22"/>
      <c r="R141" s="221"/>
      <c r="S141" s="23"/>
      <c r="T141" s="23"/>
      <c r="U141" s="23"/>
      <c r="V141" s="26"/>
      <c r="W141" s="25"/>
      <c r="X141" s="27"/>
      <c r="Y141" s="27"/>
      <c r="Z141" s="27"/>
      <c r="AA141" s="28"/>
      <c r="AB141" s="25"/>
      <c r="AC141" s="29"/>
      <c r="AD141" s="29"/>
      <c r="AE141" s="366"/>
    </row>
    <row r="142" spans="1:31" ht="20.25" customHeight="1">
      <c r="A142" s="357"/>
      <c r="B142" s="275"/>
      <c r="C142" s="257"/>
      <c r="D142" s="257"/>
      <c r="E142" s="257"/>
      <c r="F142" s="257"/>
      <c r="G142" s="257"/>
      <c r="H142" s="257"/>
      <c r="I142" s="268"/>
      <c r="J142" s="257"/>
      <c r="K142" s="257"/>
      <c r="L142" s="260"/>
      <c r="M142" s="260"/>
      <c r="N142" s="257"/>
      <c r="O142" s="257"/>
      <c r="P142" s="263"/>
      <c r="Q142" s="22"/>
      <c r="R142" s="221"/>
      <c r="S142" s="23"/>
      <c r="T142" s="23"/>
      <c r="U142" s="23"/>
      <c r="V142" s="26"/>
      <c r="W142" s="25"/>
      <c r="X142" s="27"/>
      <c r="Y142" s="27"/>
      <c r="Z142" s="27"/>
      <c r="AA142" s="28"/>
      <c r="AB142" s="25"/>
      <c r="AC142" s="29"/>
      <c r="AD142" s="29"/>
      <c r="AE142" s="366"/>
    </row>
    <row r="143" spans="1:31" ht="47.25" customHeight="1">
      <c r="A143" s="358" t="s">
        <v>209</v>
      </c>
      <c r="B143" s="276"/>
      <c r="C143" s="258"/>
      <c r="D143" s="258"/>
      <c r="E143" s="258"/>
      <c r="F143" s="258"/>
      <c r="G143" s="258"/>
      <c r="H143" s="258"/>
      <c r="I143" s="269"/>
      <c r="J143" s="258"/>
      <c r="K143" s="258"/>
      <c r="L143" s="261"/>
      <c r="M143" s="261"/>
      <c r="N143" s="258"/>
      <c r="O143" s="258"/>
      <c r="P143" s="264"/>
      <c r="Q143" s="65"/>
      <c r="R143" s="226"/>
      <c r="S143" s="66"/>
      <c r="T143" s="66"/>
      <c r="U143" s="66"/>
      <c r="V143" s="67"/>
      <c r="W143" s="60"/>
      <c r="X143" s="58"/>
      <c r="Y143" s="58"/>
      <c r="Z143" s="58"/>
      <c r="AA143" s="59"/>
      <c r="AB143" s="60"/>
      <c r="AC143" s="61"/>
      <c r="AD143" s="61"/>
      <c r="AE143" s="367"/>
    </row>
    <row r="144" spans="1:31" ht="18" customHeight="1">
      <c r="A144" s="356"/>
      <c r="B144" s="274" t="s">
        <v>46</v>
      </c>
      <c r="C144" s="266" t="s">
        <v>47</v>
      </c>
      <c r="D144" s="266" t="s">
        <v>48</v>
      </c>
      <c r="E144" s="266" t="s">
        <v>274</v>
      </c>
      <c r="F144" s="277" t="s">
        <v>50</v>
      </c>
      <c r="G144" s="266" t="s">
        <v>67</v>
      </c>
      <c r="H144" s="266" t="s">
        <v>52</v>
      </c>
      <c r="I144" s="267" t="s">
        <v>312</v>
      </c>
      <c r="J144" s="266" t="s">
        <v>201</v>
      </c>
      <c r="K144" s="266" t="s">
        <v>313</v>
      </c>
      <c r="L144" s="272">
        <v>2</v>
      </c>
      <c r="M144" s="272">
        <v>2</v>
      </c>
      <c r="N144" s="266" t="s">
        <v>314</v>
      </c>
      <c r="O144" s="266" t="s">
        <v>315</v>
      </c>
      <c r="P144" s="273" t="s">
        <v>316</v>
      </c>
      <c r="Q144" s="47" t="s">
        <v>115</v>
      </c>
      <c r="R144" s="229" t="s">
        <v>116</v>
      </c>
      <c r="S144" s="74"/>
      <c r="T144" s="32" t="s">
        <v>61</v>
      </c>
      <c r="U144" s="33" t="s">
        <v>62</v>
      </c>
      <c r="V144" s="49"/>
      <c r="W144" s="50"/>
      <c r="X144" s="51"/>
      <c r="Y144" s="51"/>
      <c r="Z144" s="51"/>
      <c r="AA144" s="52">
        <f>+SUM(Z145:Z146)</f>
        <v>22.512</v>
      </c>
      <c r="AB144" s="50"/>
      <c r="AC144" s="53"/>
      <c r="AD144" s="53"/>
      <c r="AE144" s="369" t="s">
        <v>317</v>
      </c>
    </row>
    <row r="145" spans="1:31" ht="18" customHeight="1">
      <c r="A145" s="356"/>
      <c r="B145" s="275"/>
      <c r="C145" s="257"/>
      <c r="D145" s="257"/>
      <c r="E145" s="257"/>
      <c r="F145" s="257"/>
      <c r="G145" s="257"/>
      <c r="H145" s="257"/>
      <c r="I145" s="268"/>
      <c r="J145" s="257"/>
      <c r="K145" s="257"/>
      <c r="L145" s="260"/>
      <c r="M145" s="260"/>
      <c r="N145" s="257"/>
      <c r="O145" s="257"/>
      <c r="P145" s="263"/>
      <c r="Q145" s="73"/>
      <c r="R145" s="221" t="s">
        <v>318</v>
      </c>
      <c r="S145" s="23"/>
      <c r="T145" s="23"/>
      <c r="U145" s="23"/>
      <c r="V145" s="26">
        <v>10</v>
      </c>
      <c r="W145" s="25" t="s">
        <v>63</v>
      </c>
      <c r="X145" s="27">
        <v>1.65</v>
      </c>
      <c r="Y145" s="27">
        <f t="shared" ref="Y145:Y146" si="17">+V145*X145</f>
        <v>16.5</v>
      </c>
      <c r="Z145" s="27">
        <f t="shared" ref="Z145:Z146" si="18">+Y145*1.12</f>
        <v>18.48</v>
      </c>
      <c r="AA145" s="28"/>
      <c r="AB145" s="25"/>
      <c r="AC145" s="29" t="s">
        <v>64</v>
      </c>
      <c r="AD145" s="29"/>
      <c r="AE145" s="366"/>
    </row>
    <row r="146" spans="1:31" ht="18" customHeight="1">
      <c r="A146" s="356"/>
      <c r="B146" s="275"/>
      <c r="C146" s="257"/>
      <c r="D146" s="257"/>
      <c r="E146" s="257"/>
      <c r="F146" s="257"/>
      <c r="G146" s="257"/>
      <c r="H146" s="257"/>
      <c r="I146" s="268"/>
      <c r="J146" s="257"/>
      <c r="K146" s="257"/>
      <c r="L146" s="260"/>
      <c r="M146" s="260"/>
      <c r="N146" s="257"/>
      <c r="O146" s="257"/>
      <c r="P146" s="263"/>
      <c r="Q146" s="22"/>
      <c r="R146" s="221" t="s">
        <v>319</v>
      </c>
      <c r="S146" s="23"/>
      <c r="T146" s="23"/>
      <c r="U146" s="23"/>
      <c r="V146" s="26">
        <v>2</v>
      </c>
      <c r="W146" s="25" t="s">
        <v>118</v>
      </c>
      <c r="X146" s="27">
        <v>1.8</v>
      </c>
      <c r="Y146" s="27">
        <f t="shared" si="17"/>
        <v>3.6</v>
      </c>
      <c r="Z146" s="27">
        <f t="shared" si="18"/>
        <v>4.0320000000000009</v>
      </c>
      <c r="AA146" s="28"/>
      <c r="AB146" s="25"/>
      <c r="AC146" s="29" t="s">
        <v>64</v>
      </c>
      <c r="AD146" s="29"/>
      <c r="AE146" s="366"/>
    </row>
    <row r="147" spans="1:31" ht="18" customHeight="1">
      <c r="A147" s="356"/>
      <c r="B147" s="275"/>
      <c r="C147" s="257"/>
      <c r="D147" s="257"/>
      <c r="E147" s="257"/>
      <c r="F147" s="257"/>
      <c r="G147" s="257"/>
      <c r="H147" s="257"/>
      <c r="I147" s="268"/>
      <c r="J147" s="257"/>
      <c r="K147" s="257"/>
      <c r="L147" s="260"/>
      <c r="M147" s="260"/>
      <c r="N147" s="257"/>
      <c r="O147" s="257"/>
      <c r="P147" s="263"/>
      <c r="Q147" s="22"/>
      <c r="R147" s="221"/>
      <c r="S147" s="23"/>
      <c r="T147" s="23"/>
      <c r="U147" s="23"/>
      <c r="V147" s="26"/>
      <c r="W147" s="25"/>
      <c r="X147" s="27"/>
      <c r="Y147" s="27"/>
      <c r="Z147" s="27"/>
      <c r="AA147" s="28"/>
      <c r="AB147" s="25"/>
      <c r="AC147" s="29"/>
      <c r="AD147" s="29"/>
      <c r="AE147" s="366"/>
    </row>
    <row r="148" spans="1:31" ht="54.75" customHeight="1">
      <c r="A148" s="359"/>
      <c r="B148" s="276"/>
      <c r="C148" s="258"/>
      <c r="D148" s="258"/>
      <c r="E148" s="258"/>
      <c r="F148" s="258"/>
      <c r="G148" s="258"/>
      <c r="H148" s="258"/>
      <c r="I148" s="269"/>
      <c r="J148" s="258"/>
      <c r="K148" s="258"/>
      <c r="L148" s="261"/>
      <c r="M148" s="261"/>
      <c r="N148" s="258"/>
      <c r="O148" s="258"/>
      <c r="P148" s="264"/>
      <c r="Q148" s="65"/>
      <c r="R148" s="226"/>
      <c r="S148" s="66"/>
      <c r="T148" s="66"/>
      <c r="U148" s="66"/>
      <c r="V148" s="67"/>
      <c r="W148" s="60"/>
      <c r="X148" s="58"/>
      <c r="Y148" s="58"/>
      <c r="Z148" s="58"/>
      <c r="AA148" s="59"/>
      <c r="AB148" s="60"/>
      <c r="AC148" s="61"/>
      <c r="AD148" s="61"/>
      <c r="AE148" s="367"/>
    </row>
    <row r="149" spans="1:31" ht="22.5" customHeight="1">
      <c r="A149" s="361"/>
      <c r="B149" s="217"/>
      <c r="C149" s="217"/>
      <c r="D149" s="217"/>
      <c r="E149" s="217"/>
      <c r="F149" s="217"/>
      <c r="G149" s="217"/>
      <c r="H149" s="217"/>
      <c r="I149" s="217"/>
      <c r="J149" s="217"/>
      <c r="K149" s="217"/>
      <c r="L149" s="218"/>
      <c r="M149" s="218"/>
      <c r="N149" s="217"/>
      <c r="O149" s="217"/>
      <c r="P149" s="219"/>
      <c r="Q149" s="362" t="s">
        <v>320</v>
      </c>
      <c r="R149" s="363"/>
      <c r="S149" s="363"/>
      <c r="T149" s="363"/>
      <c r="U149" s="363"/>
      <c r="V149" s="363"/>
      <c r="W149" s="363"/>
      <c r="X149" s="363"/>
      <c r="Y149" s="364"/>
      <c r="Z149" s="77" t="s">
        <v>208</v>
      </c>
      <c r="AA149" s="80">
        <f>SUM(AA74:AA148)</f>
        <v>102.54720000000002</v>
      </c>
      <c r="AB149" s="287"/>
      <c r="AC149" s="286"/>
      <c r="AD149" s="286"/>
      <c r="AE149" s="288"/>
    </row>
    <row r="150" spans="1:31" ht="30" customHeight="1">
      <c r="A150" s="355" t="s">
        <v>321</v>
      </c>
      <c r="B150" s="282" t="s">
        <v>46</v>
      </c>
      <c r="C150" s="270" t="s">
        <v>47</v>
      </c>
      <c r="D150" s="270" t="s">
        <v>48</v>
      </c>
      <c r="E150" s="270" t="s">
        <v>49</v>
      </c>
      <c r="F150" s="271" t="s">
        <v>50</v>
      </c>
      <c r="G150" s="270" t="s">
        <v>322</v>
      </c>
      <c r="H150" s="270" t="s">
        <v>52</v>
      </c>
      <c r="I150" s="267" t="s">
        <v>323</v>
      </c>
      <c r="J150" s="270" t="s">
        <v>324</v>
      </c>
      <c r="K150" s="270" t="s">
        <v>325</v>
      </c>
      <c r="L150" s="279">
        <v>1</v>
      </c>
      <c r="M150" s="279">
        <v>1</v>
      </c>
      <c r="N150" s="270" t="s">
        <v>326</v>
      </c>
      <c r="O150" s="270" t="s">
        <v>327</v>
      </c>
      <c r="P150" s="280" t="s">
        <v>328</v>
      </c>
      <c r="Q150" s="13" t="s">
        <v>115</v>
      </c>
      <c r="R150" s="220" t="s">
        <v>116</v>
      </c>
      <c r="S150" s="14"/>
      <c r="T150" s="32" t="s">
        <v>61</v>
      </c>
      <c r="U150" s="33" t="s">
        <v>62</v>
      </c>
      <c r="V150" s="17"/>
      <c r="W150" s="18"/>
      <c r="X150" s="19"/>
      <c r="Y150" s="19"/>
      <c r="Z150" s="19"/>
      <c r="AA150" s="20">
        <f>+SUM(Z151:Z154)</f>
        <v>30.2272</v>
      </c>
      <c r="AB150" s="18"/>
      <c r="AC150" s="21"/>
      <c r="AD150" s="21"/>
      <c r="AE150" s="289"/>
    </row>
    <row r="151" spans="1:31" ht="30" customHeight="1">
      <c r="A151" s="356"/>
      <c r="B151" s="275"/>
      <c r="C151" s="257"/>
      <c r="D151" s="257"/>
      <c r="E151" s="257"/>
      <c r="F151" s="257"/>
      <c r="G151" s="257"/>
      <c r="H151" s="257"/>
      <c r="I151" s="268"/>
      <c r="J151" s="257"/>
      <c r="K151" s="257"/>
      <c r="L151" s="260"/>
      <c r="M151" s="260"/>
      <c r="N151" s="257"/>
      <c r="O151" s="257"/>
      <c r="P151" s="263"/>
      <c r="Q151" s="22"/>
      <c r="R151" s="221" t="s">
        <v>129</v>
      </c>
      <c r="S151" s="23"/>
      <c r="T151" s="23"/>
      <c r="U151" s="23"/>
      <c r="V151" s="26">
        <v>9</v>
      </c>
      <c r="W151" s="25" t="s">
        <v>63</v>
      </c>
      <c r="X151" s="27">
        <v>0.49</v>
      </c>
      <c r="Y151" s="27">
        <f t="shared" ref="Y151:Y154" si="19">+V151*X151</f>
        <v>4.41</v>
      </c>
      <c r="Z151" s="27">
        <f>+Y151*1.12</f>
        <v>4.9392000000000005</v>
      </c>
      <c r="AA151" s="28"/>
      <c r="AB151" s="25"/>
      <c r="AC151" s="29" t="s">
        <v>64</v>
      </c>
      <c r="AD151" s="29"/>
      <c r="AE151" s="290"/>
    </row>
    <row r="152" spans="1:31" ht="30" customHeight="1">
      <c r="A152" s="356"/>
      <c r="B152" s="275"/>
      <c r="C152" s="257"/>
      <c r="D152" s="257"/>
      <c r="E152" s="257"/>
      <c r="F152" s="257"/>
      <c r="G152" s="257"/>
      <c r="H152" s="257"/>
      <c r="I152" s="268"/>
      <c r="J152" s="257"/>
      <c r="K152" s="257"/>
      <c r="L152" s="260"/>
      <c r="M152" s="260"/>
      <c r="N152" s="257"/>
      <c r="O152" s="257"/>
      <c r="P152" s="263"/>
      <c r="Q152" s="73"/>
      <c r="R152" s="227" t="s">
        <v>329</v>
      </c>
      <c r="S152" s="68"/>
      <c r="T152" s="68"/>
      <c r="U152" s="68"/>
      <c r="V152" s="34">
        <v>1</v>
      </c>
      <c r="W152" s="35" t="s">
        <v>63</v>
      </c>
      <c r="X152" s="36">
        <v>0.81</v>
      </c>
      <c r="Y152" s="27">
        <f t="shared" si="19"/>
        <v>0.81</v>
      </c>
      <c r="Z152" s="27">
        <f t="shared" ref="Z152:Z153" si="20">+Y152</f>
        <v>0.81</v>
      </c>
      <c r="AA152" s="28"/>
      <c r="AB152" s="25"/>
      <c r="AC152" s="29" t="s">
        <v>64</v>
      </c>
      <c r="AD152" s="29"/>
      <c r="AE152" s="290"/>
    </row>
    <row r="153" spans="1:31" ht="30" customHeight="1">
      <c r="A153" s="356"/>
      <c r="B153" s="275"/>
      <c r="C153" s="257"/>
      <c r="D153" s="257"/>
      <c r="E153" s="257"/>
      <c r="F153" s="257"/>
      <c r="G153" s="257"/>
      <c r="H153" s="257"/>
      <c r="I153" s="268"/>
      <c r="J153" s="257"/>
      <c r="K153" s="257"/>
      <c r="L153" s="260"/>
      <c r="M153" s="260"/>
      <c r="N153" s="257"/>
      <c r="O153" s="257"/>
      <c r="P153" s="263"/>
      <c r="Q153" s="30"/>
      <c r="R153" s="227" t="s">
        <v>225</v>
      </c>
      <c r="S153" s="68"/>
      <c r="T153" s="68"/>
      <c r="U153" s="68"/>
      <c r="V153" s="34">
        <v>5</v>
      </c>
      <c r="W153" s="35" t="s">
        <v>63</v>
      </c>
      <c r="X153" s="36">
        <v>0.83</v>
      </c>
      <c r="Y153" s="27">
        <f t="shared" si="19"/>
        <v>4.1499999999999995</v>
      </c>
      <c r="Z153" s="27">
        <f t="shared" si="20"/>
        <v>4.1499999999999995</v>
      </c>
      <c r="AA153" s="28"/>
      <c r="AB153" s="25"/>
      <c r="AC153" s="29" t="s">
        <v>64</v>
      </c>
      <c r="AD153" s="29"/>
      <c r="AE153" s="290"/>
    </row>
    <row r="154" spans="1:31" ht="30" customHeight="1">
      <c r="A154" s="356"/>
      <c r="B154" s="276"/>
      <c r="C154" s="258"/>
      <c r="D154" s="258"/>
      <c r="E154" s="258"/>
      <c r="F154" s="258"/>
      <c r="G154" s="258"/>
      <c r="H154" s="258"/>
      <c r="I154" s="269"/>
      <c r="J154" s="258"/>
      <c r="K154" s="258"/>
      <c r="L154" s="261"/>
      <c r="M154" s="261"/>
      <c r="N154" s="258"/>
      <c r="O154" s="258"/>
      <c r="P154" s="264"/>
      <c r="Q154" s="65"/>
      <c r="R154" s="226" t="s">
        <v>330</v>
      </c>
      <c r="S154" s="66"/>
      <c r="T154" s="66"/>
      <c r="U154" s="66"/>
      <c r="V154" s="67">
        <v>11</v>
      </c>
      <c r="W154" s="60" t="s">
        <v>63</v>
      </c>
      <c r="X154" s="58">
        <v>1.65</v>
      </c>
      <c r="Y154" s="58">
        <f t="shared" si="19"/>
        <v>18.149999999999999</v>
      </c>
      <c r="Z154" s="58">
        <f>+Y154*1.12</f>
        <v>20.327999999999999</v>
      </c>
      <c r="AA154" s="59"/>
      <c r="AB154" s="60"/>
      <c r="AC154" s="61" t="s">
        <v>64</v>
      </c>
      <c r="AD154" s="61"/>
      <c r="AE154" s="291"/>
    </row>
    <row r="155" spans="1:31" ht="20.25" customHeight="1">
      <c r="A155" s="356"/>
      <c r="B155" s="278" t="s">
        <v>46</v>
      </c>
      <c r="C155" s="256" t="s">
        <v>47</v>
      </c>
      <c r="D155" s="256" t="s">
        <v>48</v>
      </c>
      <c r="E155" s="256" t="s">
        <v>49</v>
      </c>
      <c r="F155" s="265" t="s">
        <v>50</v>
      </c>
      <c r="G155" s="256" t="s">
        <v>67</v>
      </c>
      <c r="H155" s="256" t="s">
        <v>52</v>
      </c>
      <c r="I155" s="256" t="s">
        <v>331</v>
      </c>
      <c r="J155" s="256" t="s">
        <v>332</v>
      </c>
      <c r="K155" s="256" t="s">
        <v>333</v>
      </c>
      <c r="L155" s="259">
        <v>29</v>
      </c>
      <c r="M155" s="259">
        <v>10</v>
      </c>
      <c r="N155" s="256" t="s">
        <v>334</v>
      </c>
      <c r="O155" s="256" t="s">
        <v>335</v>
      </c>
      <c r="P155" s="262" t="s">
        <v>336</v>
      </c>
      <c r="Q155" s="30" t="s">
        <v>115</v>
      </c>
      <c r="R155" s="222" t="s">
        <v>116</v>
      </c>
      <c r="S155" s="31"/>
      <c r="T155" s="32" t="s">
        <v>61</v>
      </c>
      <c r="U155" s="33" t="s">
        <v>62</v>
      </c>
      <c r="V155" s="34"/>
      <c r="W155" s="35"/>
      <c r="X155" s="36"/>
      <c r="Y155" s="36"/>
      <c r="Z155" s="36"/>
      <c r="AA155" s="63">
        <f>+SUM(Z156:Z157)</f>
        <v>4.6816000000000013</v>
      </c>
      <c r="AB155" s="35"/>
      <c r="AC155" s="64"/>
      <c r="AD155" s="64"/>
      <c r="AE155" s="292"/>
    </row>
    <row r="156" spans="1:31" ht="20.25" customHeight="1">
      <c r="A156" s="356"/>
      <c r="B156" s="275"/>
      <c r="C156" s="257"/>
      <c r="D156" s="257"/>
      <c r="E156" s="257"/>
      <c r="F156" s="257"/>
      <c r="G156" s="257"/>
      <c r="H156" s="257"/>
      <c r="I156" s="257"/>
      <c r="J156" s="257"/>
      <c r="K156" s="257"/>
      <c r="L156" s="260"/>
      <c r="M156" s="260"/>
      <c r="N156" s="257"/>
      <c r="O156" s="257"/>
      <c r="P156" s="263"/>
      <c r="Q156" s="22"/>
      <c r="R156" s="221" t="s">
        <v>226</v>
      </c>
      <c r="S156" s="23"/>
      <c r="T156" s="23"/>
      <c r="U156" s="23"/>
      <c r="V156" s="26">
        <v>2</v>
      </c>
      <c r="W156" s="25" t="s">
        <v>63</v>
      </c>
      <c r="X156" s="27">
        <v>0.28999999999999998</v>
      </c>
      <c r="Y156" s="27">
        <f t="shared" ref="Y156:Y157" si="21">+V156*X156</f>
        <v>0.57999999999999996</v>
      </c>
      <c r="Z156" s="27">
        <f t="shared" ref="Z156:Z157" si="22">+Y156*1.12</f>
        <v>0.64960000000000007</v>
      </c>
      <c r="AA156" s="28"/>
      <c r="AB156" s="25"/>
      <c r="AC156" s="29" t="s">
        <v>64</v>
      </c>
      <c r="AD156" s="29"/>
      <c r="AE156" s="290"/>
    </row>
    <row r="157" spans="1:31" ht="20.25" customHeight="1">
      <c r="A157" s="356"/>
      <c r="B157" s="275"/>
      <c r="C157" s="257"/>
      <c r="D157" s="257"/>
      <c r="E157" s="257"/>
      <c r="F157" s="257"/>
      <c r="G157" s="257"/>
      <c r="H157" s="257"/>
      <c r="I157" s="257"/>
      <c r="J157" s="257"/>
      <c r="K157" s="257"/>
      <c r="L157" s="260"/>
      <c r="M157" s="260"/>
      <c r="N157" s="257"/>
      <c r="O157" s="257"/>
      <c r="P157" s="263"/>
      <c r="Q157" s="73"/>
      <c r="R157" s="227" t="s">
        <v>337</v>
      </c>
      <c r="S157" s="68"/>
      <c r="T157" s="68"/>
      <c r="U157" s="68"/>
      <c r="V157" s="34">
        <v>2</v>
      </c>
      <c r="W157" s="35" t="s">
        <v>118</v>
      </c>
      <c r="X157" s="36">
        <v>1.8</v>
      </c>
      <c r="Y157" s="27">
        <f t="shared" si="21"/>
        <v>3.6</v>
      </c>
      <c r="Z157" s="27">
        <f t="shared" si="22"/>
        <v>4.0320000000000009</v>
      </c>
      <c r="AA157" s="28"/>
      <c r="AB157" s="25"/>
      <c r="AC157" s="29" t="s">
        <v>64</v>
      </c>
      <c r="AD157" s="29"/>
      <c r="AE157" s="290"/>
    </row>
    <row r="158" spans="1:31" ht="20.25" customHeight="1">
      <c r="A158" s="356"/>
      <c r="B158" s="275"/>
      <c r="C158" s="257"/>
      <c r="D158" s="257"/>
      <c r="E158" s="257"/>
      <c r="F158" s="257"/>
      <c r="G158" s="257"/>
      <c r="H158" s="257"/>
      <c r="I158" s="257"/>
      <c r="J158" s="257"/>
      <c r="K158" s="257"/>
      <c r="L158" s="260"/>
      <c r="M158" s="260"/>
      <c r="N158" s="257"/>
      <c r="O158" s="257"/>
      <c r="P158" s="263"/>
      <c r="Q158" s="30"/>
      <c r="R158" s="227"/>
      <c r="S158" s="68"/>
      <c r="T158" s="68"/>
      <c r="U158" s="68"/>
      <c r="V158" s="34"/>
      <c r="W158" s="35"/>
      <c r="X158" s="36"/>
      <c r="Y158" s="27"/>
      <c r="Z158" s="27"/>
      <c r="AA158" s="28"/>
      <c r="AB158" s="25"/>
      <c r="AC158" s="29"/>
      <c r="AD158" s="29"/>
      <c r="AE158" s="290"/>
    </row>
    <row r="159" spans="1:31" ht="45.75" customHeight="1">
      <c r="A159" s="356"/>
      <c r="B159" s="276"/>
      <c r="C159" s="258"/>
      <c r="D159" s="258"/>
      <c r="E159" s="258"/>
      <c r="F159" s="258"/>
      <c r="G159" s="258"/>
      <c r="H159" s="258"/>
      <c r="I159" s="258"/>
      <c r="J159" s="257"/>
      <c r="K159" s="258"/>
      <c r="L159" s="261"/>
      <c r="M159" s="261"/>
      <c r="N159" s="258"/>
      <c r="O159" s="258"/>
      <c r="P159" s="264"/>
      <c r="Q159" s="65"/>
      <c r="R159" s="226"/>
      <c r="S159" s="66"/>
      <c r="T159" s="66"/>
      <c r="U159" s="66"/>
      <c r="V159" s="67"/>
      <c r="W159" s="60"/>
      <c r="X159" s="58"/>
      <c r="Y159" s="58"/>
      <c r="Z159" s="58"/>
      <c r="AA159" s="59"/>
      <c r="AB159" s="60"/>
      <c r="AC159" s="61"/>
      <c r="AD159" s="61"/>
      <c r="AE159" s="291"/>
    </row>
    <row r="160" spans="1:31" ht="63" customHeight="1">
      <c r="A160" s="356"/>
      <c r="B160" s="278" t="s">
        <v>46</v>
      </c>
      <c r="C160" s="256" t="s">
        <v>47</v>
      </c>
      <c r="D160" s="256" t="s">
        <v>48</v>
      </c>
      <c r="E160" s="256" t="s">
        <v>49</v>
      </c>
      <c r="F160" s="265" t="s">
        <v>50</v>
      </c>
      <c r="G160" s="256" t="s">
        <v>67</v>
      </c>
      <c r="H160" s="256" t="s">
        <v>52</v>
      </c>
      <c r="I160" s="256" t="s">
        <v>338</v>
      </c>
      <c r="J160" s="266" t="s">
        <v>339</v>
      </c>
      <c r="K160" s="256" t="s">
        <v>340</v>
      </c>
      <c r="L160" s="259">
        <v>10</v>
      </c>
      <c r="M160" s="259">
        <v>5</v>
      </c>
      <c r="N160" s="256" t="s">
        <v>341</v>
      </c>
      <c r="O160" s="256" t="s">
        <v>342</v>
      </c>
      <c r="P160" s="262" t="s">
        <v>343</v>
      </c>
      <c r="Q160" s="30"/>
      <c r="R160" s="222"/>
      <c r="S160" s="31"/>
      <c r="T160" s="31"/>
      <c r="U160" s="31"/>
      <c r="V160" s="34"/>
      <c r="W160" s="35"/>
      <c r="X160" s="36"/>
      <c r="Y160" s="36"/>
      <c r="Z160" s="36"/>
      <c r="AA160" s="63"/>
      <c r="AB160" s="35"/>
      <c r="AC160" s="64"/>
      <c r="AD160" s="64"/>
      <c r="AE160" s="292"/>
    </row>
    <row r="161" spans="1:31" ht="63" customHeight="1">
      <c r="A161" s="357"/>
      <c r="B161" s="275"/>
      <c r="C161" s="257"/>
      <c r="D161" s="257"/>
      <c r="E161" s="257"/>
      <c r="F161" s="257"/>
      <c r="G161" s="257"/>
      <c r="H161" s="257"/>
      <c r="I161" s="257"/>
      <c r="J161" s="257"/>
      <c r="K161" s="257"/>
      <c r="L161" s="260"/>
      <c r="M161" s="260"/>
      <c r="N161" s="257"/>
      <c r="O161" s="257"/>
      <c r="P161" s="263"/>
      <c r="Q161" s="22"/>
      <c r="R161" s="221"/>
      <c r="S161" s="23"/>
      <c r="T161" s="23"/>
      <c r="U161" s="23"/>
      <c r="V161" s="26"/>
      <c r="W161" s="25"/>
      <c r="X161" s="27"/>
      <c r="Y161" s="27"/>
      <c r="Z161" s="27"/>
      <c r="AA161" s="28"/>
      <c r="AB161" s="25"/>
      <c r="AC161" s="29"/>
      <c r="AD161" s="29"/>
      <c r="AE161" s="290"/>
    </row>
    <row r="162" spans="1:31" ht="63" customHeight="1">
      <c r="A162" s="358" t="s">
        <v>321</v>
      </c>
      <c r="B162" s="275"/>
      <c r="C162" s="257"/>
      <c r="D162" s="257"/>
      <c r="E162" s="257"/>
      <c r="F162" s="257"/>
      <c r="G162" s="257"/>
      <c r="H162" s="257"/>
      <c r="I162" s="257"/>
      <c r="J162" s="257"/>
      <c r="K162" s="257"/>
      <c r="L162" s="260"/>
      <c r="M162" s="260"/>
      <c r="N162" s="257"/>
      <c r="O162" s="257"/>
      <c r="P162" s="263"/>
      <c r="Q162" s="73"/>
      <c r="R162" s="227"/>
      <c r="S162" s="68"/>
      <c r="T162" s="68"/>
      <c r="U162" s="68"/>
      <c r="V162" s="34"/>
      <c r="W162" s="35"/>
      <c r="X162" s="36"/>
      <c r="Y162" s="27"/>
      <c r="Z162" s="27"/>
      <c r="AA162" s="28"/>
      <c r="AB162" s="25"/>
      <c r="AC162" s="29"/>
      <c r="AD162" s="29"/>
      <c r="AE162" s="290"/>
    </row>
    <row r="163" spans="1:31" ht="63" customHeight="1">
      <c r="A163" s="356"/>
      <c r="B163" s="275"/>
      <c r="C163" s="257"/>
      <c r="D163" s="257"/>
      <c r="E163" s="257"/>
      <c r="F163" s="257"/>
      <c r="G163" s="257"/>
      <c r="H163" s="257"/>
      <c r="I163" s="257"/>
      <c r="J163" s="257"/>
      <c r="K163" s="257"/>
      <c r="L163" s="260"/>
      <c r="M163" s="260"/>
      <c r="N163" s="257"/>
      <c r="O163" s="257"/>
      <c r="P163" s="263"/>
      <c r="Q163" s="30"/>
      <c r="R163" s="227"/>
      <c r="S163" s="68"/>
      <c r="T163" s="68"/>
      <c r="U163" s="68"/>
      <c r="V163" s="34"/>
      <c r="W163" s="35"/>
      <c r="X163" s="36"/>
      <c r="Y163" s="27"/>
      <c r="Z163" s="27"/>
      <c r="AA163" s="28"/>
      <c r="AB163" s="25"/>
      <c r="AC163" s="29"/>
      <c r="AD163" s="29"/>
      <c r="AE163" s="290"/>
    </row>
    <row r="164" spans="1:31" ht="63" customHeight="1">
      <c r="A164" s="356"/>
      <c r="B164" s="276"/>
      <c r="C164" s="258"/>
      <c r="D164" s="258"/>
      <c r="E164" s="258"/>
      <c r="F164" s="258"/>
      <c r="G164" s="258"/>
      <c r="H164" s="258"/>
      <c r="I164" s="258"/>
      <c r="J164" s="258"/>
      <c r="K164" s="258"/>
      <c r="L164" s="261"/>
      <c r="M164" s="261"/>
      <c r="N164" s="258"/>
      <c r="O164" s="258"/>
      <c r="P164" s="264"/>
      <c r="Q164" s="65"/>
      <c r="R164" s="226"/>
      <c r="S164" s="66"/>
      <c r="T164" s="66"/>
      <c r="U164" s="66"/>
      <c r="V164" s="67"/>
      <c r="W164" s="60"/>
      <c r="X164" s="58"/>
      <c r="Y164" s="58"/>
      <c r="Z164" s="58"/>
      <c r="AA164" s="59"/>
      <c r="AB164" s="60"/>
      <c r="AC164" s="61"/>
      <c r="AD164" s="61"/>
      <c r="AE164" s="291"/>
    </row>
    <row r="165" spans="1:31" ht="18" customHeight="1">
      <c r="A165" s="356"/>
      <c r="B165" s="278" t="s">
        <v>46</v>
      </c>
      <c r="C165" s="256" t="s">
        <v>47</v>
      </c>
      <c r="D165" s="256" t="s">
        <v>48</v>
      </c>
      <c r="E165" s="256" t="s">
        <v>49</v>
      </c>
      <c r="F165" s="265" t="s">
        <v>50</v>
      </c>
      <c r="G165" s="256" t="s">
        <v>67</v>
      </c>
      <c r="H165" s="256" t="s">
        <v>52</v>
      </c>
      <c r="I165" s="256" t="s">
        <v>344</v>
      </c>
      <c r="J165" s="256" t="s">
        <v>345</v>
      </c>
      <c r="K165" s="256" t="s">
        <v>346</v>
      </c>
      <c r="L165" s="259" t="s">
        <v>346</v>
      </c>
      <c r="M165" s="259" t="s">
        <v>346</v>
      </c>
      <c r="N165" s="256" t="s">
        <v>346</v>
      </c>
      <c r="O165" s="256" t="s">
        <v>346</v>
      </c>
      <c r="P165" s="262" t="s">
        <v>347</v>
      </c>
      <c r="Q165" s="30"/>
      <c r="R165" s="222"/>
      <c r="S165" s="31"/>
      <c r="T165" s="31"/>
      <c r="U165" s="31"/>
      <c r="V165" s="34"/>
      <c r="W165" s="35"/>
      <c r="X165" s="36"/>
      <c r="Y165" s="36"/>
      <c r="Z165" s="36"/>
      <c r="AA165" s="63"/>
      <c r="AB165" s="35"/>
      <c r="AC165" s="64"/>
      <c r="AD165" s="64"/>
      <c r="AE165" s="368" t="s">
        <v>348</v>
      </c>
    </row>
    <row r="166" spans="1:31" ht="18" customHeight="1">
      <c r="A166" s="356"/>
      <c r="B166" s="275"/>
      <c r="C166" s="257"/>
      <c r="D166" s="257"/>
      <c r="E166" s="257"/>
      <c r="F166" s="257"/>
      <c r="G166" s="257"/>
      <c r="H166" s="257"/>
      <c r="I166" s="257"/>
      <c r="J166" s="257"/>
      <c r="K166" s="257"/>
      <c r="L166" s="260"/>
      <c r="M166" s="260"/>
      <c r="N166" s="257"/>
      <c r="O166" s="257"/>
      <c r="P166" s="263"/>
      <c r="Q166" s="22"/>
      <c r="R166" s="221"/>
      <c r="S166" s="23"/>
      <c r="T166" s="23"/>
      <c r="U166" s="23"/>
      <c r="V166" s="26"/>
      <c r="W166" s="25"/>
      <c r="X166" s="27"/>
      <c r="Y166" s="27"/>
      <c r="Z166" s="27"/>
      <c r="AA166" s="28"/>
      <c r="AB166" s="25"/>
      <c r="AC166" s="29"/>
      <c r="AD166" s="29"/>
      <c r="AE166" s="366"/>
    </row>
    <row r="167" spans="1:31" ht="18" customHeight="1">
      <c r="A167" s="356"/>
      <c r="B167" s="275"/>
      <c r="C167" s="257"/>
      <c r="D167" s="257"/>
      <c r="E167" s="257"/>
      <c r="F167" s="257"/>
      <c r="G167" s="257"/>
      <c r="H167" s="257"/>
      <c r="I167" s="257"/>
      <c r="J167" s="257"/>
      <c r="K167" s="257"/>
      <c r="L167" s="260"/>
      <c r="M167" s="260"/>
      <c r="N167" s="257"/>
      <c r="O167" s="257"/>
      <c r="P167" s="263"/>
      <c r="Q167" s="73"/>
      <c r="R167" s="227"/>
      <c r="S167" s="68"/>
      <c r="T167" s="68"/>
      <c r="U167" s="68"/>
      <c r="V167" s="34"/>
      <c r="W167" s="35"/>
      <c r="X167" s="36"/>
      <c r="Y167" s="27"/>
      <c r="Z167" s="27"/>
      <c r="AA167" s="28"/>
      <c r="AB167" s="25"/>
      <c r="AC167" s="29"/>
      <c r="AD167" s="29"/>
      <c r="AE167" s="366"/>
    </row>
    <row r="168" spans="1:31" ht="18" customHeight="1">
      <c r="A168" s="356"/>
      <c r="B168" s="275"/>
      <c r="C168" s="257"/>
      <c r="D168" s="257"/>
      <c r="E168" s="257"/>
      <c r="F168" s="257"/>
      <c r="G168" s="257"/>
      <c r="H168" s="257"/>
      <c r="I168" s="257"/>
      <c r="J168" s="257"/>
      <c r="K168" s="257"/>
      <c r="L168" s="260"/>
      <c r="M168" s="260"/>
      <c r="N168" s="257"/>
      <c r="O168" s="257"/>
      <c r="P168" s="263"/>
      <c r="Q168" s="30"/>
      <c r="R168" s="227"/>
      <c r="S168" s="68"/>
      <c r="T168" s="68"/>
      <c r="U168" s="68"/>
      <c r="V168" s="34"/>
      <c r="W168" s="35"/>
      <c r="X168" s="36"/>
      <c r="Y168" s="27"/>
      <c r="Z168" s="27"/>
      <c r="AA168" s="28"/>
      <c r="AB168" s="25"/>
      <c r="AC168" s="29"/>
      <c r="AD168" s="29"/>
      <c r="AE168" s="366"/>
    </row>
    <row r="169" spans="1:31" ht="55.5" customHeight="1">
      <c r="A169" s="356"/>
      <c r="B169" s="276"/>
      <c r="C169" s="258"/>
      <c r="D169" s="258"/>
      <c r="E169" s="258"/>
      <c r="F169" s="258"/>
      <c r="G169" s="258"/>
      <c r="H169" s="258"/>
      <c r="I169" s="258"/>
      <c r="J169" s="257"/>
      <c r="K169" s="258"/>
      <c r="L169" s="261"/>
      <c r="M169" s="261"/>
      <c r="N169" s="258"/>
      <c r="O169" s="258"/>
      <c r="P169" s="264"/>
      <c r="Q169" s="65"/>
      <c r="R169" s="226"/>
      <c r="S169" s="66"/>
      <c r="T169" s="66"/>
      <c r="U169" s="66"/>
      <c r="V169" s="67"/>
      <c r="W169" s="60"/>
      <c r="X169" s="58"/>
      <c r="Y169" s="58"/>
      <c r="Z169" s="58"/>
      <c r="AA169" s="59"/>
      <c r="AB169" s="60"/>
      <c r="AC169" s="61"/>
      <c r="AD169" s="61"/>
      <c r="AE169" s="367"/>
    </row>
    <row r="170" spans="1:31" ht="48.75" customHeight="1">
      <c r="A170" s="356"/>
      <c r="B170" s="278" t="s">
        <v>46</v>
      </c>
      <c r="C170" s="256" t="s">
        <v>47</v>
      </c>
      <c r="D170" s="256" t="s">
        <v>48</v>
      </c>
      <c r="E170" s="256" t="s">
        <v>49</v>
      </c>
      <c r="F170" s="265" t="s">
        <v>50</v>
      </c>
      <c r="G170" s="256" t="s">
        <v>67</v>
      </c>
      <c r="H170" s="256" t="s">
        <v>52</v>
      </c>
      <c r="I170" s="267" t="s">
        <v>349</v>
      </c>
      <c r="J170" s="266" t="s">
        <v>350</v>
      </c>
      <c r="K170" s="256" t="s">
        <v>351</v>
      </c>
      <c r="L170" s="259">
        <v>95</v>
      </c>
      <c r="M170" s="259">
        <v>40</v>
      </c>
      <c r="N170" s="256" t="s">
        <v>352</v>
      </c>
      <c r="O170" s="256" t="s">
        <v>353</v>
      </c>
      <c r="P170" s="262" t="s">
        <v>354</v>
      </c>
      <c r="Q170" s="30"/>
      <c r="R170" s="222"/>
      <c r="S170" s="31"/>
      <c r="T170" s="31"/>
      <c r="U170" s="31"/>
      <c r="V170" s="34"/>
      <c r="W170" s="35"/>
      <c r="X170" s="36"/>
      <c r="Y170" s="36"/>
      <c r="Z170" s="36"/>
      <c r="AA170" s="63"/>
      <c r="AB170" s="35"/>
      <c r="AC170" s="35"/>
      <c r="AD170" s="35"/>
      <c r="AE170" s="292"/>
    </row>
    <row r="171" spans="1:31" ht="48.75" customHeight="1">
      <c r="A171" s="356"/>
      <c r="B171" s="275"/>
      <c r="C171" s="257"/>
      <c r="D171" s="257"/>
      <c r="E171" s="257"/>
      <c r="F171" s="257"/>
      <c r="G171" s="257"/>
      <c r="H171" s="257"/>
      <c r="I171" s="268"/>
      <c r="J171" s="257"/>
      <c r="K171" s="257"/>
      <c r="L171" s="260"/>
      <c r="M171" s="260"/>
      <c r="N171" s="257"/>
      <c r="O171" s="257"/>
      <c r="P171" s="263"/>
      <c r="Q171" s="22"/>
      <c r="R171" s="221"/>
      <c r="S171" s="23"/>
      <c r="T171" s="23"/>
      <c r="U171" s="23"/>
      <c r="V171" s="26"/>
      <c r="W171" s="25"/>
      <c r="X171" s="27"/>
      <c r="Y171" s="27"/>
      <c r="Z171" s="27"/>
      <c r="AA171" s="28"/>
      <c r="AB171" s="25"/>
      <c r="AC171" s="25"/>
      <c r="AD171" s="25"/>
      <c r="AE171" s="290"/>
    </row>
    <row r="172" spans="1:31" ht="48.75" customHeight="1">
      <c r="A172" s="356"/>
      <c r="B172" s="275"/>
      <c r="C172" s="257"/>
      <c r="D172" s="257"/>
      <c r="E172" s="257"/>
      <c r="F172" s="257"/>
      <c r="G172" s="257"/>
      <c r="H172" s="257"/>
      <c r="I172" s="268"/>
      <c r="J172" s="257"/>
      <c r="K172" s="257"/>
      <c r="L172" s="260"/>
      <c r="M172" s="260"/>
      <c r="N172" s="257"/>
      <c r="O172" s="257"/>
      <c r="P172" s="263"/>
      <c r="Q172" s="22"/>
      <c r="R172" s="221"/>
      <c r="S172" s="23"/>
      <c r="T172" s="23"/>
      <c r="U172" s="23"/>
      <c r="V172" s="26"/>
      <c r="W172" s="25"/>
      <c r="X172" s="27"/>
      <c r="Y172" s="27"/>
      <c r="Z172" s="27"/>
      <c r="AA172" s="28"/>
      <c r="AB172" s="25"/>
      <c r="AC172" s="25"/>
      <c r="AD172" s="29"/>
      <c r="AE172" s="290"/>
    </row>
    <row r="173" spans="1:31" ht="48.75" customHeight="1">
      <c r="A173" s="356"/>
      <c r="B173" s="275"/>
      <c r="C173" s="257"/>
      <c r="D173" s="257"/>
      <c r="E173" s="257"/>
      <c r="F173" s="257"/>
      <c r="G173" s="257"/>
      <c r="H173" s="257"/>
      <c r="I173" s="268"/>
      <c r="J173" s="257"/>
      <c r="K173" s="257"/>
      <c r="L173" s="260"/>
      <c r="M173" s="260"/>
      <c r="N173" s="257"/>
      <c r="O173" s="257"/>
      <c r="P173" s="263"/>
      <c r="Q173" s="22"/>
      <c r="R173" s="221"/>
      <c r="S173" s="23"/>
      <c r="T173" s="23"/>
      <c r="U173" s="23"/>
      <c r="V173" s="26"/>
      <c r="W173" s="25"/>
      <c r="X173" s="27"/>
      <c r="Y173" s="27"/>
      <c r="Z173" s="27"/>
      <c r="AA173" s="28"/>
      <c r="AB173" s="25"/>
      <c r="AC173" s="25"/>
      <c r="AD173" s="29"/>
      <c r="AE173" s="290"/>
    </row>
    <row r="174" spans="1:31" ht="48.75" customHeight="1">
      <c r="A174" s="356"/>
      <c r="B174" s="276"/>
      <c r="C174" s="258"/>
      <c r="D174" s="258"/>
      <c r="E174" s="258"/>
      <c r="F174" s="258"/>
      <c r="G174" s="258"/>
      <c r="H174" s="258"/>
      <c r="I174" s="269"/>
      <c r="J174" s="258"/>
      <c r="K174" s="258"/>
      <c r="L174" s="261"/>
      <c r="M174" s="261"/>
      <c r="N174" s="258"/>
      <c r="O174" s="258"/>
      <c r="P174" s="264"/>
      <c r="Q174" s="65"/>
      <c r="R174" s="226"/>
      <c r="S174" s="66"/>
      <c r="T174" s="66"/>
      <c r="U174" s="66"/>
      <c r="V174" s="67"/>
      <c r="W174" s="60"/>
      <c r="X174" s="58"/>
      <c r="Y174" s="58"/>
      <c r="Z174" s="58"/>
      <c r="AA174" s="59"/>
      <c r="AB174" s="60"/>
      <c r="AC174" s="60"/>
      <c r="AD174" s="61"/>
      <c r="AE174" s="291"/>
    </row>
    <row r="175" spans="1:31" ht="22.5" customHeight="1">
      <c r="A175" s="356"/>
      <c r="B175" s="274" t="s">
        <v>46</v>
      </c>
      <c r="C175" s="266" t="s">
        <v>47</v>
      </c>
      <c r="D175" s="266" t="s">
        <v>48</v>
      </c>
      <c r="E175" s="266" t="s">
        <v>49</v>
      </c>
      <c r="F175" s="277" t="s">
        <v>50</v>
      </c>
      <c r="G175" s="266" t="s">
        <v>67</v>
      </c>
      <c r="H175" s="266" t="s">
        <v>52</v>
      </c>
      <c r="I175" s="267" t="s">
        <v>355</v>
      </c>
      <c r="J175" s="266" t="s">
        <v>356</v>
      </c>
      <c r="K175" s="266" t="s">
        <v>357</v>
      </c>
      <c r="L175" s="272">
        <v>2</v>
      </c>
      <c r="M175" s="272">
        <v>1</v>
      </c>
      <c r="N175" s="266" t="s">
        <v>358</v>
      </c>
      <c r="O175" s="266" t="s">
        <v>359</v>
      </c>
      <c r="P175" s="273" t="s">
        <v>360</v>
      </c>
      <c r="Q175" s="30"/>
      <c r="R175" s="224"/>
      <c r="S175" s="48"/>
      <c r="T175" s="48"/>
      <c r="U175" s="48"/>
      <c r="V175" s="49"/>
      <c r="W175" s="50"/>
      <c r="X175" s="51"/>
      <c r="Y175" s="36"/>
      <c r="Z175" s="36"/>
      <c r="AA175" s="52"/>
      <c r="AB175" s="50"/>
      <c r="AC175" s="53"/>
      <c r="AD175" s="53"/>
      <c r="AE175" s="293"/>
    </row>
    <row r="176" spans="1:31" ht="22.5" customHeight="1">
      <c r="A176" s="356"/>
      <c r="B176" s="275"/>
      <c r="C176" s="257"/>
      <c r="D176" s="257"/>
      <c r="E176" s="257"/>
      <c r="F176" s="257"/>
      <c r="G176" s="257"/>
      <c r="H176" s="257"/>
      <c r="I176" s="268"/>
      <c r="J176" s="257"/>
      <c r="K176" s="257"/>
      <c r="L176" s="260"/>
      <c r="M176" s="260"/>
      <c r="N176" s="257"/>
      <c r="O176" s="257"/>
      <c r="P176" s="263"/>
      <c r="Q176" s="22"/>
      <c r="R176" s="221"/>
      <c r="S176" s="23"/>
      <c r="T176" s="23"/>
      <c r="U176" s="23"/>
      <c r="V176" s="26"/>
      <c r="W176" s="25"/>
      <c r="X176" s="27"/>
      <c r="Y176" s="27"/>
      <c r="Z176" s="27"/>
      <c r="AA176" s="28"/>
      <c r="AB176" s="25"/>
      <c r="AC176" s="29"/>
      <c r="AD176" s="29"/>
      <c r="AE176" s="290"/>
    </row>
    <row r="177" spans="1:31" ht="22.5" customHeight="1">
      <c r="A177" s="357"/>
      <c r="B177" s="275"/>
      <c r="C177" s="257"/>
      <c r="D177" s="257"/>
      <c r="E177" s="257"/>
      <c r="F177" s="257"/>
      <c r="G177" s="257"/>
      <c r="H177" s="257"/>
      <c r="I177" s="268"/>
      <c r="J177" s="257"/>
      <c r="K177" s="257"/>
      <c r="L177" s="260"/>
      <c r="M177" s="260"/>
      <c r="N177" s="257"/>
      <c r="O177" s="257"/>
      <c r="P177" s="263"/>
      <c r="Q177" s="22"/>
      <c r="R177" s="221"/>
      <c r="S177" s="23"/>
      <c r="T177" s="23"/>
      <c r="U177" s="23"/>
      <c r="V177" s="26"/>
      <c r="W177" s="25"/>
      <c r="X177" s="27"/>
      <c r="Y177" s="27"/>
      <c r="Z177" s="27"/>
      <c r="AA177" s="28"/>
      <c r="AB177" s="25"/>
      <c r="AC177" s="29"/>
      <c r="AD177" s="29"/>
      <c r="AE177" s="290"/>
    </row>
    <row r="178" spans="1:31" ht="22.5" customHeight="1">
      <c r="A178" s="358" t="s">
        <v>321</v>
      </c>
      <c r="B178" s="275"/>
      <c r="C178" s="257"/>
      <c r="D178" s="257"/>
      <c r="E178" s="257"/>
      <c r="F178" s="257"/>
      <c r="G178" s="257"/>
      <c r="H178" s="257"/>
      <c r="I178" s="268"/>
      <c r="J178" s="257"/>
      <c r="K178" s="257"/>
      <c r="L178" s="260"/>
      <c r="M178" s="260"/>
      <c r="N178" s="257"/>
      <c r="O178" s="257"/>
      <c r="P178" s="263"/>
      <c r="Q178" s="22"/>
      <c r="R178" s="221"/>
      <c r="S178" s="23"/>
      <c r="T178" s="23"/>
      <c r="U178" s="23"/>
      <c r="V178" s="26"/>
      <c r="W178" s="25"/>
      <c r="X178" s="27"/>
      <c r="Y178" s="27"/>
      <c r="Z178" s="27"/>
      <c r="AA178" s="28"/>
      <c r="AB178" s="25"/>
      <c r="AC178" s="29"/>
      <c r="AD178" s="29"/>
      <c r="AE178" s="290"/>
    </row>
    <row r="179" spans="1:31" ht="35.25" customHeight="1">
      <c r="A179" s="356"/>
      <c r="B179" s="276"/>
      <c r="C179" s="258"/>
      <c r="D179" s="258"/>
      <c r="E179" s="258"/>
      <c r="F179" s="258"/>
      <c r="G179" s="258"/>
      <c r="H179" s="258"/>
      <c r="I179" s="269"/>
      <c r="J179" s="258"/>
      <c r="K179" s="258"/>
      <c r="L179" s="261"/>
      <c r="M179" s="261"/>
      <c r="N179" s="258"/>
      <c r="O179" s="258"/>
      <c r="P179" s="264"/>
      <c r="Q179" s="65"/>
      <c r="R179" s="226"/>
      <c r="S179" s="66"/>
      <c r="T179" s="66"/>
      <c r="U179" s="66"/>
      <c r="V179" s="67"/>
      <c r="W179" s="60"/>
      <c r="X179" s="58"/>
      <c r="Y179" s="58"/>
      <c r="Z179" s="58"/>
      <c r="AA179" s="59"/>
      <c r="AB179" s="60"/>
      <c r="AC179" s="61"/>
      <c r="AD179" s="61"/>
      <c r="AE179" s="291"/>
    </row>
    <row r="180" spans="1:31" ht="31.5" customHeight="1">
      <c r="A180" s="356"/>
      <c r="B180" s="278" t="s">
        <v>46</v>
      </c>
      <c r="C180" s="256" t="s">
        <v>47</v>
      </c>
      <c r="D180" s="256" t="s">
        <v>48</v>
      </c>
      <c r="E180" s="256" t="s">
        <v>49</v>
      </c>
      <c r="F180" s="265" t="s">
        <v>50</v>
      </c>
      <c r="G180" s="256" t="s">
        <v>67</v>
      </c>
      <c r="H180" s="256" t="s">
        <v>52</v>
      </c>
      <c r="I180" s="256" t="s">
        <v>361</v>
      </c>
      <c r="J180" s="256" t="s">
        <v>362</v>
      </c>
      <c r="K180" s="256" t="s">
        <v>363</v>
      </c>
      <c r="L180" s="259">
        <v>6</v>
      </c>
      <c r="M180" s="259">
        <v>3</v>
      </c>
      <c r="N180" s="256" t="s">
        <v>364</v>
      </c>
      <c r="O180" s="256" t="s">
        <v>365</v>
      </c>
      <c r="P180" s="262" t="s">
        <v>343</v>
      </c>
      <c r="Q180" s="30"/>
      <c r="R180" s="222"/>
      <c r="S180" s="31"/>
      <c r="T180" s="31"/>
      <c r="U180" s="31"/>
      <c r="V180" s="34"/>
      <c r="W180" s="35"/>
      <c r="X180" s="36"/>
      <c r="Y180" s="36"/>
      <c r="Z180" s="36"/>
      <c r="AA180" s="63"/>
      <c r="AB180" s="35"/>
      <c r="AC180" s="64"/>
      <c r="AD180" s="64"/>
      <c r="AE180" s="292"/>
    </row>
    <row r="181" spans="1:31" ht="31.5" customHeight="1">
      <c r="A181" s="356"/>
      <c r="B181" s="275"/>
      <c r="C181" s="257"/>
      <c r="D181" s="257"/>
      <c r="E181" s="257"/>
      <c r="F181" s="257"/>
      <c r="G181" s="257"/>
      <c r="H181" s="257"/>
      <c r="I181" s="257"/>
      <c r="J181" s="257"/>
      <c r="K181" s="257"/>
      <c r="L181" s="260"/>
      <c r="M181" s="260"/>
      <c r="N181" s="257"/>
      <c r="O181" s="257"/>
      <c r="P181" s="263"/>
      <c r="Q181" s="22"/>
      <c r="R181" s="221"/>
      <c r="S181" s="23"/>
      <c r="T181" s="23"/>
      <c r="U181" s="23"/>
      <c r="V181" s="26"/>
      <c r="W181" s="25"/>
      <c r="X181" s="27"/>
      <c r="Y181" s="27"/>
      <c r="Z181" s="27"/>
      <c r="AA181" s="28"/>
      <c r="AB181" s="25"/>
      <c r="AC181" s="29"/>
      <c r="AD181" s="29"/>
      <c r="AE181" s="290"/>
    </row>
    <row r="182" spans="1:31" ht="31.5" customHeight="1">
      <c r="A182" s="356"/>
      <c r="B182" s="275"/>
      <c r="C182" s="257"/>
      <c r="D182" s="257"/>
      <c r="E182" s="257"/>
      <c r="F182" s="257"/>
      <c r="G182" s="257"/>
      <c r="H182" s="257"/>
      <c r="I182" s="257"/>
      <c r="J182" s="257"/>
      <c r="K182" s="257"/>
      <c r="L182" s="260"/>
      <c r="M182" s="260"/>
      <c r="N182" s="257"/>
      <c r="O182" s="257"/>
      <c r="P182" s="263"/>
      <c r="Q182" s="73"/>
      <c r="R182" s="227"/>
      <c r="S182" s="68"/>
      <c r="T182" s="68"/>
      <c r="U182" s="68"/>
      <c r="V182" s="34"/>
      <c r="W182" s="35"/>
      <c r="X182" s="36"/>
      <c r="Y182" s="27"/>
      <c r="Z182" s="27"/>
      <c r="AA182" s="28"/>
      <c r="AB182" s="25"/>
      <c r="AC182" s="29"/>
      <c r="AD182" s="29"/>
      <c r="AE182" s="290"/>
    </row>
    <row r="183" spans="1:31" ht="31.5" customHeight="1">
      <c r="A183" s="356"/>
      <c r="B183" s="275"/>
      <c r="C183" s="257"/>
      <c r="D183" s="257"/>
      <c r="E183" s="257"/>
      <c r="F183" s="257"/>
      <c r="G183" s="257"/>
      <c r="H183" s="257"/>
      <c r="I183" s="257"/>
      <c r="J183" s="257"/>
      <c r="K183" s="257"/>
      <c r="L183" s="260"/>
      <c r="M183" s="260"/>
      <c r="N183" s="257"/>
      <c r="O183" s="257"/>
      <c r="P183" s="263"/>
      <c r="Q183" s="30"/>
      <c r="R183" s="227"/>
      <c r="S183" s="68"/>
      <c r="T183" s="68"/>
      <c r="U183" s="68"/>
      <c r="V183" s="34"/>
      <c r="W183" s="35"/>
      <c r="X183" s="36"/>
      <c r="Y183" s="27"/>
      <c r="Z183" s="27"/>
      <c r="AA183" s="28"/>
      <c r="AB183" s="25"/>
      <c r="AC183" s="29"/>
      <c r="AD183" s="29"/>
      <c r="AE183" s="290"/>
    </row>
    <row r="184" spans="1:31" ht="31.5" customHeight="1">
      <c r="A184" s="356"/>
      <c r="B184" s="276"/>
      <c r="C184" s="258"/>
      <c r="D184" s="258"/>
      <c r="E184" s="258"/>
      <c r="F184" s="258"/>
      <c r="G184" s="258"/>
      <c r="H184" s="258"/>
      <c r="I184" s="258"/>
      <c r="J184" s="257"/>
      <c r="K184" s="258"/>
      <c r="L184" s="261"/>
      <c r="M184" s="261"/>
      <c r="N184" s="258"/>
      <c r="O184" s="258"/>
      <c r="P184" s="264"/>
      <c r="Q184" s="65"/>
      <c r="R184" s="226"/>
      <c r="S184" s="66"/>
      <c r="T184" s="66"/>
      <c r="U184" s="66"/>
      <c r="V184" s="67"/>
      <c r="W184" s="60"/>
      <c r="X184" s="58"/>
      <c r="Y184" s="58"/>
      <c r="Z184" s="58"/>
      <c r="AA184" s="59"/>
      <c r="AB184" s="60"/>
      <c r="AC184" s="61"/>
      <c r="AD184" s="61"/>
      <c r="AE184" s="291"/>
    </row>
    <row r="185" spans="1:31" ht="18" customHeight="1">
      <c r="A185" s="356"/>
      <c r="B185" s="278" t="s">
        <v>46</v>
      </c>
      <c r="C185" s="256" t="s">
        <v>47</v>
      </c>
      <c r="D185" s="256" t="s">
        <v>48</v>
      </c>
      <c r="E185" s="256" t="s">
        <v>49</v>
      </c>
      <c r="F185" s="265" t="s">
        <v>50</v>
      </c>
      <c r="G185" s="256" t="s">
        <v>67</v>
      </c>
      <c r="H185" s="256" t="s">
        <v>52</v>
      </c>
      <c r="I185" s="267" t="s">
        <v>366</v>
      </c>
      <c r="J185" s="266" t="s">
        <v>367</v>
      </c>
      <c r="K185" s="256" t="s">
        <v>368</v>
      </c>
      <c r="L185" s="259">
        <v>374</v>
      </c>
      <c r="M185" s="259">
        <v>300</v>
      </c>
      <c r="N185" s="256" t="s">
        <v>369</v>
      </c>
      <c r="O185" s="256" t="s">
        <v>370</v>
      </c>
      <c r="P185" s="262" t="s">
        <v>371</v>
      </c>
      <c r="Q185" s="30"/>
      <c r="R185" s="222"/>
      <c r="S185" s="31"/>
      <c r="T185" s="31"/>
      <c r="U185" s="31"/>
      <c r="V185" s="34"/>
      <c r="W185" s="35"/>
      <c r="X185" s="36"/>
      <c r="Y185" s="36"/>
      <c r="Z185" s="36"/>
      <c r="AA185" s="63"/>
      <c r="AB185" s="35"/>
      <c r="AC185" s="35"/>
      <c r="AD185" s="35"/>
      <c r="AE185" s="292"/>
    </row>
    <row r="186" spans="1:31" ht="18" customHeight="1">
      <c r="A186" s="356"/>
      <c r="B186" s="275"/>
      <c r="C186" s="257"/>
      <c r="D186" s="257"/>
      <c r="E186" s="257"/>
      <c r="F186" s="257"/>
      <c r="G186" s="257"/>
      <c r="H186" s="257"/>
      <c r="I186" s="268"/>
      <c r="J186" s="257"/>
      <c r="K186" s="257"/>
      <c r="L186" s="260"/>
      <c r="M186" s="260"/>
      <c r="N186" s="257"/>
      <c r="O186" s="257"/>
      <c r="P186" s="263"/>
      <c r="Q186" s="22"/>
      <c r="R186" s="221"/>
      <c r="S186" s="23"/>
      <c r="T186" s="23"/>
      <c r="U186" s="23"/>
      <c r="V186" s="26"/>
      <c r="W186" s="25"/>
      <c r="X186" s="27"/>
      <c r="Y186" s="27"/>
      <c r="Z186" s="27"/>
      <c r="AA186" s="28"/>
      <c r="AB186" s="25"/>
      <c r="AC186" s="25"/>
      <c r="AD186" s="25"/>
      <c r="AE186" s="290"/>
    </row>
    <row r="187" spans="1:31" ht="18" customHeight="1">
      <c r="A187" s="356"/>
      <c r="B187" s="275"/>
      <c r="C187" s="257"/>
      <c r="D187" s="257"/>
      <c r="E187" s="257"/>
      <c r="F187" s="257"/>
      <c r="G187" s="257"/>
      <c r="H187" s="257"/>
      <c r="I187" s="268"/>
      <c r="J187" s="257"/>
      <c r="K187" s="257"/>
      <c r="L187" s="260"/>
      <c r="M187" s="260"/>
      <c r="N187" s="257"/>
      <c r="O187" s="257"/>
      <c r="P187" s="263"/>
      <c r="Q187" s="22"/>
      <c r="R187" s="221"/>
      <c r="S187" s="23"/>
      <c r="T187" s="23"/>
      <c r="U187" s="23"/>
      <c r="V187" s="26"/>
      <c r="W187" s="25"/>
      <c r="X187" s="27"/>
      <c r="Y187" s="27"/>
      <c r="Z187" s="27"/>
      <c r="AA187" s="28"/>
      <c r="AB187" s="25"/>
      <c r="AC187" s="25"/>
      <c r="AD187" s="29"/>
      <c r="AE187" s="290"/>
    </row>
    <row r="188" spans="1:31" ht="18" customHeight="1">
      <c r="A188" s="356"/>
      <c r="B188" s="275"/>
      <c r="C188" s="257"/>
      <c r="D188" s="257"/>
      <c r="E188" s="257"/>
      <c r="F188" s="257"/>
      <c r="G188" s="257"/>
      <c r="H188" s="257"/>
      <c r="I188" s="268"/>
      <c r="J188" s="257"/>
      <c r="K188" s="257"/>
      <c r="L188" s="260"/>
      <c r="M188" s="260"/>
      <c r="N188" s="257"/>
      <c r="O188" s="257"/>
      <c r="P188" s="263"/>
      <c r="Q188" s="22"/>
      <c r="R188" s="221"/>
      <c r="S188" s="23"/>
      <c r="T188" s="23"/>
      <c r="U188" s="23"/>
      <c r="V188" s="26"/>
      <c r="W188" s="25"/>
      <c r="X188" s="27"/>
      <c r="Y188" s="27"/>
      <c r="Z188" s="27"/>
      <c r="AA188" s="28"/>
      <c r="AB188" s="25"/>
      <c r="AC188" s="25"/>
      <c r="AD188" s="29"/>
      <c r="AE188" s="290"/>
    </row>
    <row r="189" spans="1:31" ht="54" customHeight="1">
      <c r="A189" s="356"/>
      <c r="B189" s="276"/>
      <c r="C189" s="258"/>
      <c r="D189" s="258"/>
      <c r="E189" s="258"/>
      <c r="F189" s="258"/>
      <c r="G189" s="258"/>
      <c r="H189" s="258"/>
      <c r="I189" s="269"/>
      <c r="J189" s="258"/>
      <c r="K189" s="258"/>
      <c r="L189" s="261"/>
      <c r="M189" s="261"/>
      <c r="N189" s="258"/>
      <c r="O189" s="258"/>
      <c r="P189" s="264"/>
      <c r="Q189" s="65"/>
      <c r="R189" s="226"/>
      <c r="S189" s="66"/>
      <c r="T189" s="66"/>
      <c r="U189" s="66"/>
      <c r="V189" s="67"/>
      <c r="W189" s="60"/>
      <c r="X189" s="58"/>
      <c r="Y189" s="58"/>
      <c r="Z189" s="58"/>
      <c r="AA189" s="59"/>
      <c r="AB189" s="60"/>
      <c r="AC189" s="60"/>
      <c r="AD189" s="61"/>
      <c r="AE189" s="291"/>
    </row>
    <row r="190" spans="1:31" ht="30.75" customHeight="1">
      <c r="A190" s="356"/>
      <c r="B190" s="274" t="s">
        <v>46</v>
      </c>
      <c r="C190" s="266" t="s">
        <v>47</v>
      </c>
      <c r="D190" s="266" t="s">
        <v>48</v>
      </c>
      <c r="E190" s="266" t="s">
        <v>49</v>
      </c>
      <c r="F190" s="277" t="s">
        <v>50</v>
      </c>
      <c r="G190" s="266" t="s">
        <v>67</v>
      </c>
      <c r="H190" s="266" t="s">
        <v>52</v>
      </c>
      <c r="I190" s="267" t="s">
        <v>372</v>
      </c>
      <c r="J190" s="266" t="s">
        <v>373</v>
      </c>
      <c r="K190" s="266" t="s">
        <v>374</v>
      </c>
      <c r="L190" s="272">
        <v>567</v>
      </c>
      <c r="M190" s="272">
        <v>511</v>
      </c>
      <c r="N190" s="266" t="s">
        <v>375</v>
      </c>
      <c r="O190" s="266" t="s">
        <v>376</v>
      </c>
      <c r="P190" s="273" t="s">
        <v>377</v>
      </c>
      <c r="Q190" s="30" t="s">
        <v>185</v>
      </c>
      <c r="R190" s="224" t="s">
        <v>186</v>
      </c>
      <c r="S190" s="48"/>
      <c r="T190" s="32" t="s">
        <v>61</v>
      </c>
      <c r="U190" s="33" t="s">
        <v>62</v>
      </c>
      <c r="V190" s="49"/>
      <c r="W190" s="50"/>
      <c r="X190" s="51"/>
      <c r="Y190" s="36"/>
      <c r="Z190" s="36"/>
      <c r="AA190" s="52">
        <f>+SUM(Z191:Z194)</f>
        <v>211.68000000000004</v>
      </c>
      <c r="AB190" s="50"/>
      <c r="AC190" s="53"/>
      <c r="AD190" s="53"/>
      <c r="AE190" s="293"/>
    </row>
    <row r="191" spans="1:31" ht="30.75" customHeight="1">
      <c r="A191" s="356"/>
      <c r="B191" s="275"/>
      <c r="C191" s="257"/>
      <c r="D191" s="257"/>
      <c r="E191" s="257"/>
      <c r="F191" s="257"/>
      <c r="G191" s="257"/>
      <c r="H191" s="257"/>
      <c r="I191" s="268"/>
      <c r="J191" s="257"/>
      <c r="K191" s="257"/>
      <c r="L191" s="260"/>
      <c r="M191" s="260"/>
      <c r="N191" s="257"/>
      <c r="O191" s="257"/>
      <c r="P191" s="263"/>
      <c r="Q191" s="22"/>
      <c r="R191" s="221" t="s">
        <v>187</v>
      </c>
      <c r="S191" s="23"/>
      <c r="T191" s="23"/>
      <c r="U191" s="23"/>
      <c r="V191" s="26">
        <v>5</v>
      </c>
      <c r="W191" s="25" t="s">
        <v>63</v>
      </c>
      <c r="X191" s="27">
        <v>9</v>
      </c>
      <c r="Y191" s="27">
        <f t="shared" ref="Y191:Y194" si="23">+V191*X191</f>
        <v>45</v>
      </c>
      <c r="Z191" s="27">
        <f t="shared" ref="Z191:Z194" si="24">+Y191*1.12</f>
        <v>50.400000000000006</v>
      </c>
      <c r="AA191" s="28"/>
      <c r="AB191" s="25"/>
      <c r="AC191" s="29" t="s">
        <v>64</v>
      </c>
      <c r="AD191" s="29"/>
      <c r="AE191" s="290"/>
    </row>
    <row r="192" spans="1:31" ht="30.75" customHeight="1">
      <c r="A192" s="356"/>
      <c r="B192" s="275"/>
      <c r="C192" s="257"/>
      <c r="D192" s="257"/>
      <c r="E192" s="257"/>
      <c r="F192" s="257"/>
      <c r="G192" s="257"/>
      <c r="H192" s="257"/>
      <c r="I192" s="268"/>
      <c r="J192" s="257"/>
      <c r="K192" s="257"/>
      <c r="L192" s="260"/>
      <c r="M192" s="260"/>
      <c r="N192" s="257"/>
      <c r="O192" s="257"/>
      <c r="P192" s="263"/>
      <c r="Q192" s="22"/>
      <c r="R192" s="221" t="s">
        <v>189</v>
      </c>
      <c r="S192" s="23"/>
      <c r="T192" s="23"/>
      <c r="U192" s="23"/>
      <c r="V192" s="26">
        <v>6</v>
      </c>
      <c r="W192" s="25" t="s">
        <v>63</v>
      </c>
      <c r="X192" s="27">
        <v>9</v>
      </c>
      <c r="Y192" s="27">
        <f t="shared" si="23"/>
        <v>54</v>
      </c>
      <c r="Z192" s="27">
        <f t="shared" si="24"/>
        <v>60.480000000000004</v>
      </c>
      <c r="AA192" s="28"/>
      <c r="AB192" s="25"/>
      <c r="AC192" s="29" t="s">
        <v>64</v>
      </c>
      <c r="AD192" s="29"/>
      <c r="AE192" s="290"/>
    </row>
    <row r="193" spans="1:31" ht="30.75" customHeight="1">
      <c r="A193" s="356"/>
      <c r="B193" s="275"/>
      <c r="C193" s="257"/>
      <c r="D193" s="257"/>
      <c r="E193" s="257"/>
      <c r="F193" s="257"/>
      <c r="G193" s="257"/>
      <c r="H193" s="257"/>
      <c r="I193" s="268"/>
      <c r="J193" s="257"/>
      <c r="K193" s="257"/>
      <c r="L193" s="260"/>
      <c r="M193" s="260"/>
      <c r="N193" s="257"/>
      <c r="O193" s="257"/>
      <c r="P193" s="263"/>
      <c r="Q193" s="22"/>
      <c r="R193" s="221" t="s">
        <v>188</v>
      </c>
      <c r="S193" s="23"/>
      <c r="T193" s="23"/>
      <c r="U193" s="23"/>
      <c r="V193" s="26">
        <v>5</v>
      </c>
      <c r="W193" s="25" t="s">
        <v>63</v>
      </c>
      <c r="X193" s="27">
        <v>9</v>
      </c>
      <c r="Y193" s="27">
        <f t="shared" si="23"/>
        <v>45</v>
      </c>
      <c r="Z193" s="27">
        <f t="shared" si="24"/>
        <v>50.400000000000006</v>
      </c>
      <c r="AA193" s="28"/>
      <c r="AB193" s="25"/>
      <c r="AC193" s="29" t="s">
        <v>64</v>
      </c>
      <c r="AD193" s="29"/>
      <c r="AE193" s="290"/>
    </row>
    <row r="194" spans="1:31" ht="30.75" customHeight="1">
      <c r="A194" s="356"/>
      <c r="B194" s="276"/>
      <c r="C194" s="258"/>
      <c r="D194" s="258"/>
      <c r="E194" s="258"/>
      <c r="F194" s="258"/>
      <c r="G194" s="258"/>
      <c r="H194" s="258"/>
      <c r="I194" s="269"/>
      <c r="J194" s="258"/>
      <c r="K194" s="258"/>
      <c r="L194" s="261"/>
      <c r="M194" s="261"/>
      <c r="N194" s="258"/>
      <c r="O194" s="258"/>
      <c r="P194" s="264"/>
      <c r="Q194" s="65"/>
      <c r="R194" s="226" t="s">
        <v>190</v>
      </c>
      <c r="S194" s="66"/>
      <c r="T194" s="66"/>
      <c r="U194" s="66"/>
      <c r="V194" s="67">
        <v>5</v>
      </c>
      <c r="W194" s="60" t="s">
        <v>63</v>
      </c>
      <c r="X194" s="58">
        <v>9</v>
      </c>
      <c r="Y194" s="58">
        <f t="shared" si="23"/>
        <v>45</v>
      </c>
      <c r="Z194" s="58">
        <f t="shared" si="24"/>
        <v>50.400000000000006</v>
      </c>
      <c r="AA194" s="59"/>
      <c r="AB194" s="60"/>
      <c r="AC194" s="61" t="s">
        <v>64</v>
      </c>
      <c r="AD194" s="61"/>
      <c r="AE194" s="291"/>
    </row>
    <row r="195" spans="1:31" ht="32.25" customHeight="1">
      <c r="A195" s="356"/>
      <c r="B195" s="278" t="s">
        <v>46</v>
      </c>
      <c r="C195" s="256" t="s">
        <v>47</v>
      </c>
      <c r="D195" s="256" t="s">
        <v>48</v>
      </c>
      <c r="E195" s="256" t="s">
        <v>49</v>
      </c>
      <c r="F195" s="265" t="s">
        <v>50</v>
      </c>
      <c r="G195" s="256" t="s">
        <v>67</v>
      </c>
      <c r="H195" s="256" t="s">
        <v>52</v>
      </c>
      <c r="I195" s="256" t="s">
        <v>378</v>
      </c>
      <c r="J195" s="256" t="s">
        <v>379</v>
      </c>
      <c r="K195" s="256" t="s">
        <v>380</v>
      </c>
      <c r="L195" s="259">
        <v>3</v>
      </c>
      <c r="M195" s="259">
        <v>2</v>
      </c>
      <c r="N195" s="256" t="s">
        <v>381</v>
      </c>
      <c r="O195" s="256" t="s">
        <v>382</v>
      </c>
      <c r="P195" s="262" t="s">
        <v>383</v>
      </c>
      <c r="Q195" s="30"/>
      <c r="R195" s="222"/>
      <c r="S195" s="31"/>
      <c r="T195" s="31"/>
      <c r="U195" s="31"/>
      <c r="V195" s="34"/>
      <c r="W195" s="35"/>
      <c r="X195" s="36"/>
      <c r="Y195" s="36"/>
      <c r="Z195" s="36"/>
      <c r="AA195" s="63"/>
      <c r="AB195" s="35"/>
      <c r="AC195" s="64"/>
      <c r="AD195" s="64"/>
      <c r="AE195" s="292"/>
    </row>
    <row r="196" spans="1:31" ht="32.25" customHeight="1">
      <c r="A196" s="356"/>
      <c r="B196" s="275"/>
      <c r="C196" s="257"/>
      <c r="D196" s="257"/>
      <c r="E196" s="257"/>
      <c r="F196" s="257"/>
      <c r="G196" s="257"/>
      <c r="H196" s="257"/>
      <c r="I196" s="257"/>
      <c r="J196" s="257"/>
      <c r="K196" s="257"/>
      <c r="L196" s="260"/>
      <c r="M196" s="260"/>
      <c r="N196" s="257"/>
      <c r="O196" s="257"/>
      <c r="P196" s="263"/>
      <c r="Q196" s="22"/>
      <c r="R196" s="221"/>
      <c r="S196" s="23"/>
      <c r="T196" s="23"/>
      <c r="U196" s="23"/>
      <c r="V196" s="26"/>
      <c r="W196" s="25"/>
      <c r="X196" s="27"/>
      <c r="Y196" s="27"/>
      <c r="Z196" s="27"/>
      <c r="AA196" s="28"/>
      <c r="AB196" s="25"/>
      <c r="AC196" s="29"/>
      <c r="AD196" s="29"/>
      <c r="AE196" s="290"/>
    </row>
    <row r="197" spans="1:31" ht="32.25" customHeight="1">
      <c r="A197" s="356"/>
      <c r="B197" s="275"/>
      <c r="C197" s="257"/>
      <c r="D197" s="257"/>
      <c r="E197" s="257"/>
      <c r="F197" s="257"/>
      <c r="G197" s="257"/>
      <c r="H197" s="257"/>
      <c r="I197" s="257"/>
      <c r="J197" s="257"/>
      <c r="K197" s="257"/>
      <c r="L197" s="260"/>
      <c r="M197" s="260"/>
      <c r="N197" s="257"/>
      <c r="O197" s="257"/>
      <c r="P197" s="263"/>
      <c r="Q197" s="73"/>
      <c r="R197" s="227"/>
      <c r="S197" s="68"/>
      <c r="T197" s="68"/>
      <c r="U197" s="68"/>
      <c r="V197" s="34"/>
      <c r="W197" s="35"/>
      <c r="X197" s="36"/>
      <c r="Y197" s="27"/>
      <c r="Z197" s="27"/>
      <c r="AA197" s="28"/>
      <c r="AB197" s="25"/>
      <c r="AC197" s="29"/>
      <c r="AD197" s="29"/>
      <c r="AE197" s="290"/>
    </row>
    <row r="198" spans="1:31" ht="32.25" customHeight="1">
      <c r="A198" s="357"/>
      <c r="B198" s="275"/>
      <c r="C198" s="257"/>
      <c r="D198" s="257"/>
      <c r="E198" s="257"/>
      <c r="F198" s="257"/>
      <c r="G198" s="257"/>
      <c r="H198" s="257"/>
      <c r="I198" s="257"/>
      <c r="J198" s="257"/>
      <c r="K198" s="257"/>
      <c r="L198" s="260"/>
      <c r="M198" s="260"/>
      <c r="N198" s="257"/>
      <c r="O198" s="257"/>
      <c r="P198" s="263"/>
      <c r="Q198" s="30"/>
      <c r="R198" s="227"/>
      <c r="S198" s="68"/>
      <c r="T198" s="68"/>
      <c r="U198" s="68"/>
      <c r="V198" s="34"/>
      <c r="W198" s="35"/>
      <c r="X198" s="36"/>
      <c r="Y198" s="27"/>
      <c r="Z198" s="27"/>
      <c r="AA198" s="28"/>
      <c r="AB198" s="25"/>
      <c r="AC198" s="29"/>
      <c r="AD198" s="29"/>
      <c r="AE198" s="290"/>
    </row>
    <row r="199" spans="1:31" ht="32.25" customHeight="1">
      <c r="A199" s="358" t="s">
        <v>321</v>
      </c>
      <c r="B199" s="276"/>
      <c r="C199" s="258"/>
      <c r="D199" s="258"/>
      <c r="E199" s="258"/>
      <c r="F199" s="258"/>
      <c r="G199" s="258"/>
      <c r="H199" s="258"/>
      <c r="I199" s="258"/>
      <c r="J199" s="257"/>
      <c r="K199" s="258"/>
      <c r="L199" s="261"/>
      <c r="M199" s="261"/>
      <c r="N199" s="258"/>
      <c r="O199" s="258"/>
      <c r="P199" s="264"/>
      <c r="Q199" s="65"/>
      <c r="R199" s="226"/>
      <c r="S199" s="66"/>
      <c r="T199" s="66"/>
      <c r="U199" s="66"/>
      <c r="V199" s="67"/>
      <c r="W199" s="60"/>
      <c r="X199" s="58"/>
      <c r="Y199" s="58"/>
      <c r="Z199" s="58"/>
      <c r="AA199" s="59"/>
      <c r="AB199" s="60"/>
      <c r="AC199" s="61"/>
      <c r="AD199" s="61"/>
      <c r="AE199" s="291"/>
    </row>
    <row r="200" spans="1:31" ht="30" customHeight="1">
      <c r="A200" s="356"/>
      <c r="B200" s="278" t="s">
        <v>46</v>
      </c>
      <c r="C200" s="256" t="s">
        <v>47</v>
      </c>
      <c r="D200" s="256" t="s">
        <v>93</v>
      </c>
      <c r="E200" s="256" t="s">
        <v>256</v>
      </c>
      <c r="F200" s="265" t="s">
        <v>50</v>
      </c>
      <c r="G200" s="256" t="s">
        <v>67</v>
      </c>
      <c r="H200" s="256" t="s">
        <v>52</v>
      </c>
      <c r="I200" s="267" t="s">
        <v>384</v>
      </c>
      <c r="J200" s="266" t="s">
        <v>192</v>
      </c>
      <c r="K200" s="256" t="s">
        <v>385</v>
      </c>
      <c r="L200" s="259">
        <v>1</v>
      </c>
      <c r="M200" s="259">
        <v>3</v>
      </c>
      <c r="N200" s="256" t="s">
        <v>386</v>
      </c>
      <c r="O200" s="256" t="s">
        <v>387</v>
      </c>
      <c r="P200" s="262" t="s">
        <v>388</v>
      </c>
      <c r="Q200" s="30"/>
      <c r="R200" s="222"/>
      <c r="S200" s="31"/>
      <c r="T200" s="31"/>
      <c r="U200" s="31"/>
      <c r="V200" s="34"/>
      <c r="W200" s="35"/>
      <c r="X200" s="36"/>
      <c r="Y200" s="36"/>
      <c r="Z200" s="36"/>
      <c r="AA200" s="63"/>
      <c r="AB200" s="35"/>
      <c r="AC200" s="35"/>
      <c r="AD200" s="35"/>
      <c r="AE200" s="292"/>
    </row>
    <row r="201" spans="1:31" ht="30" customHeight="1">
      <c r="A201" s="356"/>
      <c r="B201" s="275"/>
      <c r="C201" s="257"/>
      <c r="D201" s="257"/>
      <c r="E201" s="257"/>
      <c r="F201" s="257"/>
      <c r="G201" s="257"/>
      <c r="H201" s="257"/>
      <c r="I201" s="268"/>
      <c r="J201" s="257"/>
      <c r="K201" s="257"/>
      <c r="L201" s="260"/>
      <c r="M201" s="260"/>
      <c r="N201" s="257"/>
      <c r="O201" s="257"/>
      <c r="P201" s="263"/>
      <c r="Q201" s="22"/>
      <c r="R201" s="221"/>
      <c r="S201" s="23"/>
      <c r="T201" s="23"/>
      <c r="U201" s="23"/>
      <c r="V201" s="26"/>
      <c r="W201" s="25"/>
      <c r="X201" s="27"/>
      <c r="Y201" s="27"/>
      <c r="Z201" s="27"/>
      <c r="AA201" s="28"/>
      <c r="AB201" s="25"/>
      <c r="AC201" s="25"/>
      <c r="AD201" s="25"/>
      <c r="AE201" s="290"/>
    </row>
    <row r="202" spans="1:31" ht="30" customHeight="1">
      <c r="A202" s="356"/>
      <c r="B202" s="275"/>
      <c r="C202" s="257"/>
      <c r="D202" s="257"/>
      <c r="E202" s="257"/>
      <c r="F202" s="257"/>
      <c r="G202" s="257"/>
      <c r="H202" s="257"/>
      <c r="I202" s="268"/>
      <c r="J202" s="257"/>
      <c r="K202" s="257"/>
      <c r="L202" s="260"/>
      <c r="M202" s="260"/>
      <c r="N202" s="257"/>
      <c r="O202" s="257"/>
      <c r="P202" s="263"/>
      <c r="Q202" s="22"/>
      <c r="R202" s="221"/>
      <c r="S202" s="23"/>
      <c r="T202" s="23"/>
      <c r="U202" s="23"/>
      <c r="V202" s="26"/>
      <c r="W202" s="25"/>
      <c r="X202" s="27"/>
      <c r="Y202" s="27"/>
      <c r="Z202" s="27"/>
      <c r="AA202" s="28"/>
      <c r="AB202" s="25"/>
      <c r="AC202" s="25"/>
      <c r="AD202" s="29"/>
      <c r="AE202" s="290"/>
    </row>
    <row r="203" spans="1:31" ht="30" customHeight="1">
      <c r="A203" s="356"/>
      <c r="B203" s="275"/>
      <c r="C203" s="257"/>
      <c r="D203" s="257"/>
      <c r="E203" s="257"/>
      <c r="F203" s="257"/>
      <c r="G203" s="257"/>
      <c r="H203" s="257"/>
      <c r="I203" s="268"/>
      <c r="J203" s="257"/>
      <c r="K203" s="257"/>
      <c r="L203" s="260"/>
      <c r="M203" s="260"/>
      <c r="N203" s="257"/>
      <c r="O203" s="257"/>
      <c r="P203" s="263"/>
      <c r="Q203" s="22"/>
      <c r="R203" s="221"/>
      <c r="S203" s="23"/>
      <c r="T203" s="23"/>
      <c r="U203" s="23"/>
      <c r="V203" s="26"/>
      <c r="W203" s="25"/>
      <c r="X203" s="27"/>
      <c r="Y203" s="27"/>
      <c r="Z203" s="27"/>
      <c r="AA203" s="28"/>
      <c r="AB203" s="25"/>
      <c r="AC203" s="25"/>
      <c r="AD203" s="29"/>
      <c r="AE203" s="290"/>
    </row>
    <row r="204" spans="1:31" ht="30" customHeight="1">
      <c r="A204" s="356"/>
      <c r="B204" s="276"/>
      <c r="C204" s="258"/>
      <c r="D204" s="258"/>
      <c r="E204" s="258"/>
      <c r="F204" s="258"/>
      <c r="G204" s="258"/>
      <c r="H204" s="258"/>
      <c r="I204" s="269"/>
      <c r="J204" s="258"/>
      <c r="K204" s="258"/>
      <c r="L204" s="261"/>
      <c r="M204" s="261"/>
      <c r="N204" s="258"/>
      <c r="O204" s="258"/>
      <c r="P204" s="264"/>
      <c r="Q204" s="65"/>
      <c r="R204" s="226"/>
      <c r="S204" s="66"/>
      <c r="T204" s="66"/>
      <c r="U204" s="66"/>
      <c r="V204" s="67"/>
      <c r="W204" s="60"/>
      <c r="X204" s="58"/>
      <c r="Y204" s="58"/>
      <c r="Z204" s="58"/>
      <c r="AA204" s="59"/>
      <c r="AB204" s="60"/>
      <c r="AC204" s="60"/>
      <c r="AD204" s="61"/>
      <c r="AE204" s="291"/>
    </row>
    <row r="205" spans="1:31" ht="33" customHeight="1">
      <c r="A205" s="356"/>
      <c r="B205" s="274" t="s">
        <v>46</v>
      </c>
      <c r="C205" s="266" t="s">
        <v>47</v>
      </c>
      <c r="D205" s="266" t="s">
        <v>48</v>
      </c>
      <c r="E205" s="266" t="s">
        <v>49</v>
      </c>
      <c r="F205" s="277" t="s">
        <v>50</v>
      </c>
      <c r="G205" s="266" t="s">
        <v>67</v>
      </c>
      <c r="H205" s="266" t="s">
        <v>52</v>
      </c>
      <c r="I205" s="267" t="s">
        <v>389</v>
      </c>
      <c r="J205" s="266" t="s">
        <v>201</v>
      </c>
      <c r="K205" s="266" t="s">
        <v>390</v>
      </c>
      <c r="L205" s="272">
        <v>4</v>
      </c>
      <c r="M205" s="272">
        <v>4</v>
      </c>
      <c r="N205" s="266" t="s">
        <v>391</v>
      </c>
      <c r="O205" s="266" t="s">
        <v>392</v>
      </c>
      <c r="P205" s="273" t="s">
        <v>393</v>
      </c>
      <c r="Q205" s="47"/>
      <c r="R205" s="229"/>
      <c r="S205" s="74"/>
      <c r="T205" s="74"/>
      <c r="U205" s="74"/>
      <c r="V205" s="49"/>
      <c r="W205" s="50"/>
      <c r="X205" s="51"/>
      <c r="Y205" s="51"/>
      <c r="Z205" s="51"/>
      <c r="AA205" s="52"/>
      <c r="AB205" s="50"/>
      <c r="AC205" s="53"/>
      <c r="AD205" s="53"/>
      <c r="AE205" s="293"/>
    </row>
    <row r="206" spans="1:31" ht="33" customHeight="1">
      <c r="A206" s="356"/>
      <c r="B206" s="275"/>
      <c r="C206" s="257"/>
      <c r="D206" s="257"/>
      <c r="E206" s="257"/>
      <c r="F206" s="257"/>
      <c r="G206" s="257"/>
      <c r="H206" s="257"/>
      <c r="I206" s="268"/>
      <c r="J206" s="257"/>
      <c r="K206" s="257"/>
      <c r="L206" s="260"/>
      <c r="M206" s="260"/>
      <c r="N206" s="257"/>
      <c r="O206" s="257"/>
      <c r="P206" s="263"/>
      <c r="Q206" s="73"/>
      <c r="R206" s="221"/>
      <c r="S206" s="23"/>
      <c r="T206" s="23"/>
      <c r="U206" s="23"/>
      <c r="V206" s="26"/>
      <c r="W206" s="25"/>
      <c r="X206" s="27"/>
      <c r="Y206" s="27"/>
      <c r="Z206" s="27"/>
      <c r="AA206" s="28"/>
      <c r="AB206" s="25"/>
      <c r="AC206" s="29"/>
      <c r="AD206" s="29"/>
      <c r="AE206" s="290"/>
    </row>
    <row r="207" spans="1:31" ht="33" customHeight="1">
      <c r="A207" s="356"/>
      <c r="B207" s="275"/>
      <c r="C207" s="257"/>
      <c r="D207" s="257"/>
      <c r="E207" s="257"/>
      <c r="F207" s="257"/>
      <c r="G207" s="257"/>
      <c r="H207" s="257"/>
      <c r="I207" s="268"/>
      <c r="J207" s="257"/>
      <c r="K207" s="257"/>
      <c r="L207" s="260"/>
      <c r="M207" s="260"/>
      <c r="N207" s="257"/>
      <c r="O207" s="257"/>
      <c r="P207" s="263"/>
      <c r="Q207" s="22"/>
      <c r="R207" s="221"/>
      <c r="S207" s="23"/>
      <c r="T207" s="23"/>
      <c r="U207" s="23"/>
      <c r="V207" s="26"/>
      <c r="W207" s="25"/>
      <c r="X207" s="27"/>
      <c r="Y207" s="27"/>
      <c r="Z207" s="27"/>
      <c r="AA207" s="28"/>
      <c r="AB207" s="25"/>
      <c r="AC207" s="29"/>
      <c r="AD207" s="29"/>
      <c r="AE207" s="290"/>
    </row>
    <row r="208" spans="1:31" ht="33" customHeight="1">
      <c r="A208" s="356"/>
      <c r="B208" s="275"/>
      <c r="C208" s="257"/>
      <c r="D208" s="257"/>
      <c r="E208" s="257"/>
      <c r="F208" s="257"/>
      <c r="G208" s="257"/>
      <c r="H208" s="257"/>
      <c r="I208" s="268"/>
      <c r="J208" s="257"/>
      <c r="K208" s="257"/>
      <c r="L208" s="260"/>
      <c r="M208" s="260"/>
      <c r="N208" s="257"/>
      <c r="O208" s="257"/>
      <c r="P208" s="263"/>
      <c r="Q208" s="22"/>
      <c r="R208" s="221"/>
      <c r="S208" s="23"/>
      <c r="T208" s="23"/>
      <c r="U208" s="23"/>
      <c r="V208" s="26"/>
      <c r="W208" s="25"/>
      <c r="X208" s="27"/>
      <c r="Y208" s="27"/>
      <c r="Z208" s="27"/>
      <c r="AA208" s="28"/>
      <c r="AB208" s="25"/>
      <c r="AC208" s="29"/>
      <c r="AD208" s="29"/>
      <c r="AE208" s="290"/>
    </row>
    <row r="209" spans="1:31" ht="33" customHeight="1">
      <c r="A209" s="359"/>
      <c r="B209" s="276"/>
      <c r="C209" s="258"/>
      <c r="D209" s="258"/>
      <c r="E209" s="258"/>
      <c r="F209" s="258"/>
      <c r="G209" s="258"/>
      <c r="H209" s="258"/>
      <c r="I209" s="269"/>
      <c r="J209" s="258"/>
      <c r="K209" s="258"/>
      <c r="L209" s="261"/>
      <c r="M209" s="261"/>
      <c r="N209" s="258"/>
      <c r="O209" s="258"/>
      <c r="P209" s="264"/>
      <c r="Q209" s="65"/>
      <c r="R209" s="226"/>
      <c r="S209" s="66"/>
      <c r="T209" s="66"/>
      <c r="U209" s="66"/>
      <c r="V209" s="67"/>
      <c r="W209" s="60"/>
      <c r="X209" s="58"/>
      <c r="Y209" s="58"/>
      <c r="Z209" s="58"/>
      <c r="AA209" s="59"/>
      <c r="AB209" s="60"/>
      <c r="AC209" s="61"/>
      <c r="AD209" s="61"/>
      <c r="AE209" s="291"/>
    </row>
    <row r="210" spans="1:31" ht="39.75" customHeight="1">
      <c r="A210" s="361"/>
      <c r="B210" s="217"/>
      <c r="C210" s="217"/>
      <c r="D210" s="217"/>
      <c r="E210" s="217"/>
      <c r="F210" s="217"/>
      <c r="G210" s="217"/>
      <c r="H210" s="217"/>
      <c r="I210" s="217"/>
      <c r="J210" s="217"/>
      <c r="K210" s="217"/>
      <c r="L210" s="218"/>
      <c r="M210" s="218"/>
      <c r="N210" s="217"/>
      <c r="O210" s="217"/>
      <c r="P210" s="219"/>
      <c r="Q210" s="362" t="s">
        <v>394</v>
      </c>
      <c r="R210" s="363"/>
      <c r="S210" s="363"/>
      <c r="T210" s="363"/>
      <c r="U210" s="363"/>
      <c r="V210" s="363"/>
      <c r="W210" s="363"/>
      <c r="X210" s="363"/>
      <c r="Y210" s="364"/>
      <c r="Z210" s="77" t="s">
        <v>208</v>
      </c>
      <c r="AA210" s="81">
        <f>SUM(AA150:AA209)</f>
        <v>246.58880000000005</v>
      </c>
      <c r="AB210" s="287"/>
      <c r="AC210" s="286"/>
      <c r="AD210" s="286"/>
      <c r="AE210" s="288"/>
    </row>
    <row r="211" spans="1:31" ht="54" customHeight="1">
      <c r="A211" s="355" t="s">
        <v>395</v>
      </c>
      <c r="B211" s="282" t="s">
        <v>46</v>
      </c>
      <c r="C211" s="270" t="s">
        <v>47</v>
      </c>
      <c r="D211" s="270" t="s">
        <v>48</v>
      </c>
      <c r="E211" s="270" t="s">
        <v>49</v>
      </c>
      <c r="F211" s="271" t="s">
        <v>50</v>
      </c>
      <c r="G211" s="270" t="s">
        <v>67</v>
      </c>
      <c r="H211" s="270" t="s">
        <v>52</v>
      </c>
      <c r="I211" s="267" t="s">
        <v>396</v>
      </c>
      <c r="J211" s="270" t="s">
        <v>397</v>
      </c>
      <c r="K211" s="270" t="s">
        <v>398</v>
      </c>
      <c r="L211" s="279">
        <v>430</v>
      </c>
      <c r="M211" s="279">
        <v>400</v>
      </c>
      <c r="N211" s="270" t="s">
        <v>399</v>
      </c>
      <c r="O211" s="270" t="s">
        <v>400</v>
      </c>
      <c r="P211" s="280" t="s">
        <v>401</v>
      </c>
      <c r="Q211" s="13" t="s">
        <v>115</v>
      </c>
      <c r="R211" s="220" t="s">
        <v>116</v>
      </c>
      <c r="S211" s="14"/>
      <c r="T211" s="32" t="s">
        <v>61</v>
      </c>
      <c r="U211" s="33" t="s">
        <v>62</v>
      </c>
      <c r="V211" s="17"/>
      <c r="W211" s="18"/>
      <c r="X211" s="19"/>
      <c r="Y211" s="19"/>
      <c r="Z211" s="19"/>
      <c r="AA211" s="20">
        <f>+SUM(Z212:Z215)</f>
        <v>22.8368</v>
      </c>
      <c r="AB211" s="18"/>
      <c r="AC211" s="21"/>
      <c r="AD211" s="21"/>
      <c r="AE211" s="289"/>
    </row>
    <row r="212" spans="1:31" ht="54" customHeight="1">
      <c r="A212" s="356"/>
      <c r="B212" s="275"/>
      <c r="C212" s="257"/>
      <c r="D212" s="257"/>
      <c r="E212" s="257"/>
      <c r="F212" s="257"/>
      <c r="G212" s="257"/>
      <c r="H212" s="257"/>
      <c r="I212" s="268"/>
      <c r="J212" s="257"/>
      <c r="K212" s="257"/>
      <c r="L212" s="260"/>
      <c r="M212" s="260"/>
      <c r="N212" s="257"/>
      <c r="O212" s="257"/>
      <c r="P212" s="263"/>
      <c r="Q212" s="22"/>
      <c r="R212" s="221" t="s">
        <v>129</v>
      </c>
      <c r="S212" s="23"/>
      <c r="T212" s="23"/>
      <c r="U212" s="23"/>
      <c r="V212" s="26">
        <v>5</v>
      </c>
      <c r="W212" s="25" t="s">
        <v>63</v>
      </c>
      <c r="X212" s="27">
        <v>0.49</v>
      </c>
      <c r="Y212" s="27">
        <f t="shared" ref="Y212:Y215" si="25">+V212*X212</f>
        <v>2.4500000000000002</v>
      </c>
      <c r="Z212" s="27">
        <f t="shared" ref="Z212:Z215" si="26">+Y212*1.12</f>
        <v>2.7440000000000007</v>
      </c>
      <c r="AA212" s="28"/>
      <c r="AB212" s="25"/>
      <c r="AC212" s="29" t="s">
        <v>64</v>
      </c>
      <c r="AD212" s="29"/>
      <c r="AE212" s="290"/>
    </row>
    <row r="213" spans="1:31" ht="54" customHeight="1">
      <c r="A213" s="356"/>
      <c r="B213" s="275"/>
      <c r="C213" s="257"/>
      <c r="D213" s="257"/>
      <c r="E213" s="257"/>
      <c r="F213" s="257"/>
      <c r="G213" s="257"/>
      <c r="H213" s="257"/>
      <c r="I213" s="268"/>
      <c r="J213" s="257"/>
      <c r="K213" s="257"/>
      <c r="L213" s="260"/>
      <c r="M213" s="260"/>
      <c r="N213" s="257"/>
      <c r="O213" s="257"/>
      <c r="P213" s="263"/>
      <c r="Q213" s="73"/>
      <c r="R213" s="227" t="s">
        <v>402</v>
      </c>
      <c r="S213" s="68"/>
      <c r="T213" s="68"/>
      <c r="U213" s="68"/>
      <c r="V213" s="34">
        <v>1</v>
      </c>
      <c r="W213" s="35" t="s">
        <v>63</v>
      </c>
      <c r="X213" s="36">
        <v>0.56999999999999995</v>
      </c>
      <c r="Y213" s="27">
        <f t="shared" si="25"/>
        <v>0.56999999999999995</v>
      </c>
      <c r="Z213" s="27">
        <f t="shared" si="26"/>
        <v>0.63839999999999997</v>
      </c>
      <c r="AA213" s="28"/>
      <c r="AB213" s="25"/>
      <c r="AC213" s="29" t="s">
        <v>64</v>
      </c>
      <c r="AD213" s="29"/>
      <c r="AE213" s="290"/>
    </row>
    <row r="214" spans="1:31" ht="54" customHeight="1">
      <c r="A214" s="357"/>
      <c r="B214" s="275"/>
      <c r="C214" s="257"/>
      <c r="D214" s="257"/>
      <c r="E214" s="257"/>
      <c r="F214" s="257"/>
      <c r="G214" s="257"/>
      <c r="H214" s="257"/>
      <c r="I214" s="268"/>
      <c r="J214" s="257"/>
      <c r="K214" s="257"/>
      <c r="L214" s="260"/>
      <c r="M214" s="260"/>
      <c r="N214" s="257"/>
      <c r="O214" s="257"/>
      <c r="P214" s="263"/>
      <c r="Q214" s="30"/>
      <c r="R214" s="227" t="s">
        <v>403</v>
      </c>
      <c r="S214" s="68"/>
      <c r="T214" s="68"/>
      <c r="U214" s="68"/>
      <c r="V214" s="34">
        <v>10</v>
      </c>
      <c r="W214" s="25" t="s">
        <v>63</v>
      </c>
      <c r="X214" s="36">
        <v>1.65</v>
      </c>
      <c r="Y214" s="27">
        <f t="shared" si="25"/>
        <v>16.5</v>
      </c>
      <c r="Z214" s="27">
        <f t="shared" si="26"/>
        <v>18.48</v>
      </c>
      <c r="AA214" s="28"/>
      <c r="AB214" s="25"/>
      <c r="AC214" s="29" t="s">
        <v>64</v>
      </c>
      <c r="AD214" s="29"/>
      <c r="AE214" s="290"/>
    </row>
    <row r="215" spans="1:31" ht="54" customHeight="1">
      <c r="A215" s="358" t="s">
        <v>395</v>
      </c>
      <c r="B215" s="276"/>
      <c r="C215" s="258"/>
      <c r="D215" s="258"/>
      <c r="E215" s="258"/>
      <c r="F215" s="258"/>
      <c r="G215" s="258"/>
      <c r="H215" s="258"/>
      <c r="I215" s="269"/>
      <c r="J215" s="258"/>
      <c r="K215" s="258"/>
      <c r="L215" s="261"/>
      <c r="M215" s="261"/>
      <c r="N215" s="258"/>
      <c r="O215" s="258"/>
      <c r="P215" s="264"/>
      <c r="Q215" s="65"/>
      <c r="R215" s="226" t="s">
        <v>226</v>
      </c>
      <c r="S215" s="66"/>
      <c r="T215" s="66"/>
      <c r="U215" s="66"/>
      <c r="V215" s="67">
        <v>3</v>
      </c>
      <c r="W215" s="56" t="s">
        <v>63</v>
      </c>
      <c r="X215" s="58">
        <v>0.28999999999999998</v>
      </c>
      <c r="Y215" s="58">
        <f t="shared" si="25"/>
        <v>0.86999999999999988</v>
      </c>
      <c r="Z215" s="58">
        <f t="shared" si="26"/>
        <v>0.97439999999999993</v>
      </c>
      <c r="AA215" s="59"/>
      <c r="AB215" s="60"/>
      <c r="AC215" s="61" t="s">
        <v>64</v>
      </c>
      <c r="AD215" s="61"/>
      <c r="AE215" s="291"/>
    </row>
    <row r="216" spans="1:31" ht="18" customHeight="1">
      <c r="A216" s="356"/>
      <c r="B216" s="278" t="s">
        <v>46</v>
      </c>
      <c r="C216" s="256" t="s">
        <v>47</v>
      </c>
      <c r="D216" s="256" t="s">
        <v>48</v>
      </c>
      <c r="E216" s="256" t="s">
        <v>49</v>
      </c>
      <c r="F216" s="265" t="s">
        <v>50</v>
      </c>
      <c r="G216" s="256" t="s">
        <v>67</v>
      </c>
      <c r="H216" s="256" t="s">
        <v>52</v>
      </c>
      <c r="I216" s="256" t="s">
        <v>404</v>
      </c>
      <c r="J216" s="256" t="s">
        <v>405</v>
      </c>
      <c r="K216" s="256" t="s">
        <v>406</v>
      </c>
      <c r="L216" s="259">
        <v>600</v>
      </c>
      <c r="M216" s="259">
        <v>500</v>
      </c>
      <c r="N216" s="256" t="s">
        <v>407</v>
      </c>
      <c r="O216" s="256" t="s">
        <v>408</v>
      </c>
      <c r="P216" s="262" t="s">
        <v>401</v>
      </c>
      <c r="Q216" s="30" t="s">
        <v>115</v>
      </c>
      <c r="R216" s="222" t="s">
        <v>116</v>
      </c>
      <c r="S216" s="31"/>
      <c r="T216" s="32" t="s">
        <v>61</v>
      </c>
      <c r="U216" s="33" t="s">
        <v>62</v>
      </c>
      <c r="V216" s="34"/>
      <c r="W216" s="35"/>
      <c r="X216" s="36"/>
      <c r="Y216" s="36"/>
      <c r="Z216" s="36"/>
      <c r="AA216" s="63">
        <f>+SUM(Z217:Z218)</f>
        <v>3.6760000000000002</v>
      </c>
      <c r="AB216" s="35"/>
      <c r="AC216" s="64"/>
      <c r="AD216" s="64"/>
      <c r="AE216" s="292"/>
    </row>
    <row r="217" spans="1:31" ht="18" customHeight="1">
      <c r="A217" s="356"/>
      <c r="B217" s="275"/>
      <c r="C217" s="257"/>
      <c r="D217" s="257"/>
      <c r="E217" s="257"/>
      <c r="F217" s="257"/>
      <c r="G217" s="257"/>
      <c r="H217" s="257"/>
      <c r="I217" s="257"/>
      <c r="J217" s="257"/>
      <c r="K217" s="257"/>
      <c r="L217" s="260"/>
      <c r="M217" s="260"/>
      <c r="N217" s="257"/>
      <c r="O217" s="257"/>
      <c r="P217" s="263"/>
      <c r="Q217" s="22"/>
      <c r="R217" s="221" t="s">
        <v>409</v>
      </c>
      <c r="S217" s="23"/>
      <c r="T217" s="23"/>
      <c r="U217" s="23"/>
      <c r="V217" s="26">
        <v>1</v>
      </c>
      <c r="W217" s="25" t="s">
        <v>118</v>
      </c>
      <c r="X217" s="27">
        <v>1.8</v>
      </c>
      <c r="Y217" s="27">
        <f t="shared" ref="Y217:Y218" si="27">+V217*X217</f>
        <v>1.8</v>
      </c>
      <c r="Z217" s="27">
        <f>+Y217*1.12</f>
        <v>2.0160000000000005</v>
      </c>
      <c r="AA217" s="28"/>
      <c r="AB217" s="25"/>
      <c r="AC217" s="29" t="s">
        <v>64</v>
      </c>
      <c r="AD217" s="29"/>
      <c r="AE217" s="290"/>
    </row>
    <row r="218" spans="1:31" ht="18" customHeight="1">
      <c r="A218" s="356"/>
      <c r="B218" s="275"/>
      <c r="C218" s="257"/>
      <c r="D218" s="257"/>
      <c r="E218" s="257"/>
      <c r="F218" s="257"/>
      <c r="G218" s="257"/>
      <c r="H218" s="257"/>
      <c r="I218" s="257"/>
      <c r="J218" s="257"/>
      <c r="K218" s="257"/>
      <c r="L218" s="260"/>
      <c r="M218" s="260"/>
      <c r="N218" s="257"/>
      <c r="O218" s="257"/>
      <c r="P218" s="263"/>
      <c r="Q218" s="73"/>
      <c r="R218" s="227" t="s">
        <v>225</v>
      </c>
      <c r="S218" s="68"/>
      <c r="T218" s="68"/>
      <c r="U218" s="68"/>
      <c r="V218" s="34">
        <v>2</v>
      </c>
      <c r="W218" s="35" t="s">
        <v>63</v>
      </c>
      <c r="X218" s="36">
        <v>0.83</v>
      </c>
      <c r="Y218" s="27">
        <f t="shared" si="27"/>
        <v>1.66</v>
      </c>
      <c r="Z218" s="27">
        <f>+Y218</f>
        <v>1.66</v>
      </c>
      <c r="AA218" s="28"/>
      <c r="AB218" s="25"/>
      <c r="AC218" s="29" t="s">
        <v>64</v>
      </c>
      <c r="AD218" s="29"/>
      <c r="AE218" s="290"/>
    </row>
    <row r="219" spans="1:31" ht="18" customHeight="1">
      <c r="A219" s="356"/>
      <c r="B219" s="275"/>
      <c r="C219" s="257"/>
      <c r="D219" s="257"/>
      <c r="E219" s="257"/>
      <c r="F219" s="257"/>
      <c r="G219" s="257"/>
      <c r="H219" s="257"/>
      <c r="I219" s="257"/>
      <c r="J219" s="257"/>
      <c r="K219" s="257"/>
      <c r="L219" s="260"/>
      <c r="M219" s="260"/>
      <c r="N219" s="257"/>
      <c r="O219" s="257"/>
      <c r="P219" s="263"/>
      <c r="Q219" s="30"/>
      <c r="R219" s="227"/>
      <c r="S219" s="68"/>
      <c r="T219" s="68"/>
      <c r="U219" s="68"/>
      <c r="V219" s="34"/>
      <c r="W219" s="35"/>
      <c r="X219" s="36"/>
      <c r="Y219" s="27"/>
      <c r="Z219" s="27"/>
      <c r="AA219" s="28"/>
      <c r="AB219" s="25"/>
      <c r="AC219" s="29"/>
      <c r="AD219" s="29"/>
      <c r="AE219" s="290"/>
    </row>
    <row r="220" spans="1:31" ht="53.25" customHeight="1">
      <c r="A220" s="356"/>
      <c r="B220" s="276"/>
      <c r="C220" s="258"/>
      <c r="D220" s="258"/>
      <c r="E220" s="258"/>
      <c r="F220" s="258"/>
      <c r="G220" s="258"/>
      <c r="H220" s="258"/>
      <c r="I220" s="258"/>
      <c r="J220" s="257"/>
      <c r="K220" s="258"/>
      <c r="L220" s="261"/>
      <c r="M220" s="261"/>
      <c r="N220" s="258"/>
      <c r="O220" s="258"/>
      <c r="P220" s="264"/>
      <c r="Q220" s="65"/>
      <c r="R220" s="226"/>
      <c r="S220" s="66"/>
      <c r="T220" s="66"/>
      <c r="U220" s="66"/>
      <c r="V220" s="67"/>
      <c r="W220" s="60"/>
      <c r="X220" s="58"/>
      <c r="Y220" s="58"/>
      <c r="Z220" s="58"/>
      <c r="AA220" s="59"/>
      <c r="AB220" s="60"/>
      <c r="AC220" s="61"/>
      <c r="AD220" s="61"/>
      <c r="AE220" s="291"/>
    </row>
    <row r="221" spans="1:31" ht="33.75" customHeight="1">
      <c r="A221" s="356"/>
      <c r="B221" s="278" t="s">
        <v>46</v>
      </c>
      <c r="C221" s="256" t="s">
        <v>47</v>
      </c>
      <c r="D221" s="256" t="s">
        <v>48</v>
      </c>
      <c r="E221" s="256" t="s">
        <v>49</v>
      </c>
      <c r="F221" s="265" t="s">
        <v>50</v>
      </c>
      <c r="G221" s="256" t="s">
        <v>67</v>
      </c>
      <c r="H221" s="256" t="s">
        <v>52</v>
      </c>
      <c r="I221" s="256" t="s">
        <v>410</v>
      </c>
      <c r="J221" s="266" t="s">
        <v>411</v>
      </c>
      <c r="K221" s="256" t="s">
        <v>412</v>
      </c>
      <c r="L221" s="259">
        <v>353</v>
      </c>
      <c r="M221" s="259">
        <v>250</v>
      </c>
      <c r="N221" s="256" t="s">
        <v>413</v>
      </c>
      <c r="O221" s="256" t="s">
        <v>414</v>
      </c>
      <c r="P221" s="262" t="s">
        <v>401</v>
      </c>
      <c r="Q221" s="30" t="s">
        <v>185</v>
      </c>
      <c r="R221" s="222" t="s">
        <v>186</v>
      </c>
      <c r="S221" s="31"/>
      <c r="T221" s="32" t="s">
        <v>61</v>
      </c>
      <c r="U221" s="33" t="s">
        <v>62</v>
      </c>
      <c r="V221" s="34"/>
      <c r="W221" s="35"/>
      <c r="X221" s="36"/>
      <c r="Y221" s="36"/>
      <c r="Z221" s="36"/>
      <c r="AA221" s="63">
        <f>+SUM(Z222:Z225)</f>
        <v>120.96000000000001</v>
      </c>
      <c r="AB221" s="35"/>
      <c r="AC221" s="64"/>
      <c r="AD221" s="64"/>
      <c r="AE221" s="292"/>
    </row>
    <row r="222" spans="1:31" ht="18" customHeight="1">
      <c r="A222" s="356"/>
      <c r="B222" s="275"/>
      <c r="C222" s="257"/>
      <c r="D222" s="257"/>
      <c r="E222" s="257"/>
      <c r="F222" s="257"/>
      <c r="G222" s="257"/>
      <c r="H222" s="257"/>
      <c r="I222" s="257"/>
      <c r="J222" s="257"/>
      <c r="K222" s="257"/>
      <c r="L222" s="260"/>
      <c r="M222" s="260"/>
      <c r="N222" s="257"/>
      <c r="O222" s="257"/>
      <c r="P222" s="263"/>
      <c r="Q222" s="22"/>
      <c r="R222" s="221" t="s">
        <v>189</v>
      </c>
      <c r="S222" s="23"/>
      <c r="T222" s="23"/>
      <c r="U222" s="23"/>
      <c r="V222" s="26">
        <v>3</v>
      </c>
      <c r="W222" s="25" t="s">
        <v>63</v>
      </c>
      <c r="X222" s="27">
        <v>9</v>
      </c>
      <c r="Y222" s="27">
        <f t="shared" ref="Y222:Y225" si="28">+V222*X222</f>
        <v>27</v>
      </c>
      <c r="Z222" s="27">
        <f t="shared" ref="Z222:Z225" si="29">+Y222*1.12</f>
        <v>30.240000000000002</v>
      </c>
      <c r="AA222" s="28"/>
      <c r="AB222" s="25"/>
      <c r="AC222" s="29" t="s">
        <v>64</v>
      </c>
      <c r="AD222" s="29"/>
      <c r="AE222" s="290"/>
    </row>
    <row r="223" spans="1:31" ht="18" customHeight="1">
      <c r="A223" s="356"/>
      <c r="B223" s="275"/>
      <c r="C223" s="257"/>
      <c r="D223" s="257"/>
      <c r="E223" s="257"/>
      <c r="F223" s="257"/>
      <c r="G223" s="257"/>
      <c r="H223" s="257"/>
      <c r="I223" s="257"/>
      <c r="J223" s="257"/>
      <c r="K223" s="257"/>
      <c r="L223" s="260"/>
      <c r="M223" s="260"/>
      <c r="N223" s="257"/>
      <c r="O223" s="257"/>
      <c r="P223" s="263"/>
      <c r="Q223" s="73"/>
      <c r="R223" s="227" t="s">
        <v>187</v>
      </c>
      <c r="S223" s="68"/>
      <c r="T223" s="68"/>
      <c r="U223" s="68"/>
      <c r="V223" s="34">
        <v>3</v>
      </c>
      <c r="W223" s="35" t="s">
        <v>63</v>
      </c>
      <c r="X223" s="36">
        <v>9</v>
      </c>
      <c r="Y223" s="27">
        <f t="shared" si="28"/>
        <v>27</v>
      </c>
      <c r="Z223" s="27">
        <f t="shared" si="29"/>
        <v>30.240000000000002</v>
      </c>
      <c r="AA223" s="28"/>
      <c r="AB223" s="25"/>
      <c r="AC223" s="29" t="s">
        <v>64</v>
      </c>
      <c r="AD223" s="29"/>
      <c r="AE223" s="290"/>
    </row>
    <row r="224" spans="1:31" ht="18" customHeight="1">
      <c r="A224" s="356"/>
      <c r="B224" s="275"/>
      <c r="C224" s="257"/>
      <c r="D224" s="257"/>
      <c r="E224" s="257"/>
      <c r="F224" s="257"/>
      <c r="G224" s="257"/>
      <c r="H224" s="257"/>
      <c r="I224" s="257"/>
      <c r="J224" s="257"/>
      <c r="K224" s="257"/>
      <c r="L224" s="260"/>
      <c r="M224" s="260"/>
      <c r="N224" s="257"/>
      <c r="O224" s="257"/>
      <c r="P224" s="263"/>
      <c r="Q224" s="30"/>
      <c r="R224" s="227" t="s">
        <v>188</v>
      </c>
      <c r="S224" s="68"/>
      <c r="T224" s="68"/>
      <c r="U224" s="68"/>
      <c r="V224" s="34">
        <v>3</v>
      </c>
      <c r="W224" s="35" t="s">
        <v>63</v>
      </c>
      <c r="X224" s="36">
        <v>9</v>
      </c>
      <c r="Y224" s="27">
        <f t="shared" si="28"/>
        <v>27</v>
      </c>
      <c r="Z224" s="27">
        <f t="shared" si="29"/>
        <v>30.240000000000002</v>
      </c>
      <c r="AA224" s="28"/>
      <c r="AB224" s="25"/>
      <c r="AC224" s="29" t="s">
        <v>64</v>
      </c>
      <c r="AD224" s="29"/>
      <c r="AE224" s="290"/>
    </row>
    <row r="225" spans="1:31" ht="36.75" customHeight="1">
      <c r="A225" s="356"/>
      <c r="B225" s="276"/>
      <c r="C225" s="258"/>
      <c r="D225" s="258"/>
      <c r="E225" s="258"/>
      <c r="F225" s="258"/>
      <c r="G225" s="258"/>
      <c r="H225" s="258"/>
      <c r="I225" s="258"/>
      <c r="J225" s="258"/>
      <c r="K225" s="258"/>
      <c r="L225" s="261"/>
      <c r="M225" s="261"/>
      <c r="N225" s="258"/>
      <c r="O225" s="258"/>
      <c r="P225" s="264"/>
      <c r="Q225" s="65"/>
      <c r="R225" s="226" t="s">
        <v>190</v>
      </c>
      <c r="S225" s="66"/>
      <c r="T225" s="66"/>
      <c r="U225" s="66"/>
      <c r="V225" s="67">
        <v>3</v>
      </c>
      <c r="W225" s="60" t="s">
        <v>63</v>
      </c>
      <c r="X225" s="58">
        <v>9</v>
      </c>
      <c r="Y225" s="58">
        <f t="shared" si="28"/>
        <v>27</v>
      </c>
      <c r="Z225" s="58">
        <f t="shared" si="29"/>
        <v>30.240000000000002</v>
      </c>
      <c r="AA225" s="59"/>
      <c r="AB225" s="60"/>
      <c r="AC225" s="61" t="s">
        <v>64</v>
      </c>
      <c r="AD225" s="61"/>
      <c r="AE225" s="291"/>
    </row>
    <row r="226" spans="1:31" ht="18" customHeight="1">
      <c r="A226" s="356"/>
      <c r="B226" s="278" t="s">
        <v>46</v>
      </c>
      <c r="C226" s="256" t="s">
        <v>47</v>
      </c>
      <c r="D226" s="256" t="s">
        <v>48</v>
      </c>
      <c r="E226" s="256" t="s">
        <v>49</v>
      </c>
      <c r="F226" s="265" t="s">
        <v>50</v>
      </c>
      <c r="G226" s="256" t="s">
        <v>67</v>
      </c>
      <c r="H226" s="256" t="s">
        <v>52</v>
      </c>
      <c r="I226" s="256" t="s">
        <v>415</v>
      </c>
      <c r="J226" s="256" t="s">
        <v>416</v>
      </c>
      <c r="K226" s="256" t="s">
        <v>417</v>
      </c>
      <c r="L226" s="259">
        <v>12</v>
      </c>
      <c r="M226" s="259">
        <v>10</v>
      </c>
      <c r="N226" s="256" t="s">
        <v>418</v>
      </c>
      <c r="O226" s="256" t="s">
        <v>419</v>
      </c>
      <c r="P226" s="262" t="s">
        <v>401</v>
      </c>
      <c r="Q226" s="30"/>
      <c r="R226" s="222"/>
      <c r="S226" s="31"/>
      <c r="T226" s="31"/>
      <c r="U226" s="31"/>
      <c r="V226" s="34"/>
      <c r="W226" s="35"/>
      <c r="X226" s="36"/>
      <c r="Y226" s="36"/>
      <c r="Z226" s="36"/>
      <c r="AA226" s="63"/>
      <c r="AB226" s="35"/>
      <c r="AC226" s="64"/>
      <c r="AD226" s="64"/>
      <c r="AE226" s="292"/>
    </row>
    <row r="227" spans="1:31" ht="18" customHeight="1">
      <c r="A227" s="356"/>
      <c r="B227" s="275"/>
      <c r="C227" s="257"/>
      <c r="D227" s="257"/>
      <c r="E227" s="257"/>
      <c r="F227" s="257"/>
      <c r="G227" s="257"/>
      <c r="H227" s="257"/>
      <c r="I227" s="257"/>
      <c r="J227" s="257"/>
      <c r="K227" s="257"/>
      <c r="L227" s="260"/>
      <c r="M227" s="260"/>
      <c r="N227" s="257"/>
      <c r="O227" s="257"/>
      <c r="P227" s="263"/>
      <c r="Q227" s="22"/>
      <c r="R227" s="221"/>
      <c r="S227" s="23"/>
      <c r="T227" s="23"/>
      <c r="U227" s="23"/>
      <c r="V227" s="26"/>
      <c r="W227" s="25"/>
      <c r="X227" s="27"/>
      <c r="Y227" s="27"/>
      <c r="Z227" s="27"/>
      <c r="AA227" s="28"/>
      <c r="AB227" s="25"/>
      <c r="AC227" s="29"/>
      <c r="AD227" s="29"/>
      <c r="AE227" s="290"/>
    </row>
    <row r="228" spans="1:31" ht="18" customHeight="1">
      <c r="A228" s="356"/>
      <c r="B228" s="275"/>
      <c r="C228" s="257"/>
      <c r="D228" s="257"/>
      <c r="E228" s="257"/>
      <c r="F228" s="257"/>
      <c r="G228" s="257"/>
      <c r="H228" s="257"/>
      <c r="I228" s="257"/>
      <c r="J228" s="257"/>
      <c r="K228" s="257"/>
      <c r="L228" s="260"/>
      <c r="M228" s="260"/>
      <c r="N228" s="257"/>
      <c r="O228" s="257"/>
      <c r="P228" s="263"/>
      <c r="Q228" s="73"/>
      <c r="R228" s="227"/>
      <c r="S228" s="68"/>
      <c r="T228" s="68"/>
      <c r="U228" s="68"/>
      <c r="V228" s="34"/>
      <c r="W228" s="35"/>
      <c r="X228" s="36"/>
      <c r="Y228" s="27"/>
      <c r="Z228" s="27"/>
      <c r="AA228" s="28"/>
      <c r="AB228" s="25"/>
      <c r="AC228" s="29"/>
      <c r="AD228" s="29"/>
      <c r="AE228" s="290"/>
    </row>
    <row r="229" spans="1:31" ht="18" customHeight="1">
      <c r="A229" s="356"/>
      <c r="B229" s="275"/>
      <c r="C229" s="257"/>
      <c r="D229" s="257"/>
      <c r="E229" s="257"/>
      <c r="F229" s="257"/>
      <c r="G229" s="257"/>
      <c r="H229" s="257"/>
      <c r="I229" s="257"/>
      <c r="J229" s="257"/>
      <c r="K229" s="257"/>
      <c r="L229" s="260"/>
      <c r="M229" s="260"/>
      <c r="N229" s="257"/>
      <c r="O229" s="257"/>
      <c r="P229" s="263"/>
      <c r="Q229" s="30"/>
      <c r="R229" s="227"/>
      <c r="S229" s="68"/>
      <c r="T229" s="68"/>
      <c r="U229" s="68"/>
      <c r="V229" s="34"/>
      <c r="W229" s="35"/>
      <c r="X229" s="36"/>
      <c r="Y229" s="27"/>
      <c r="Z229" s="27"/>
      <c r="AA229" s="28"/>
      <c r="AB229" s="25"/>
      <c r="AC229" s="29"/>
      <c r="AD229" s="29"/>
      <c r="AE229" s="290"/>
    </row>
    <row r="230" spans="1:31" ht="48.75" customHeight="1">
      <c r="A230" s="356"/>
      <c r="B230" s="276"/>
      <c r="C230" s="258"/>
      <c r="D230" s="258"/>
      <c r="E230" s="258"/>
      <c r="F230" s="258"/>
      <c r="G230" s="258"/>
      <c r="H230" s="258"/>
      <c r="I230" s="258"/>
      <c r="J230" s="257"/>
      <c r="K230" s="258"/>
      <c r="L230" s="261"/>
      <c r="M230" s="261"/>
      <c r="N230" s="258"/>
      <c r="O230" s="258"/>
      <c r="P230" s="264"/>
      <c r="Q230" s="65"/>
      <c r="R230" s="226"/>
      <c r="S230" s="66"/>
      <c r="T230" s="66"/>
      <c r="U230" s="66"/>
      <c r="V230" s="67"/>
      <c r="W230" s="60"/>
      <c r="X230" s="58"/>
      <c r="Y230" s="58"/>
      <c r="Z230" s="58"/>
      <c r="AA230" s="59"/>
      <c r="AB230" s="60"/>
      <c r="AC230" s="61"/>
      <c r="AD230" s="61"/>
      <c r="AE230" s="291"/>
    </row>
    <row r="231" spans="1:31" ht="18" customHeight="1">
      <c r="A231" s="356"/>
      <c r="B231" s="278" t="s">
        <v>46</v>
      </c>
      <c r="C231" s="256" t="s">
        <v>47</v>
      </c>
      <c r="D231" s="256" t="s">
        <v>48</v>
      </c>
      <c r="E231" s="256" t="s">
        <v>49</v>
      </c>
      <c r="F231" s="265" t="s">
        <v>50</v>
      </c>
      <c r="G231" s="256" t="s">
        <v>67</v>
      </c>
      <c r="H231" s="256" t="s">
        <v>52</v>
      </c>
      <c r="I231" s="267" t="s">
        <v>420</v>
      </c>
      <c r="J231" s="266" t="s">
        <v>421</v>
      </c>
      <c r="K231" s="256" t="s">
        <v>422</v>
      </c>
      <c r="L231" s="259">
        <v>2</v>
      </c>
      <c r="M231" s="259">
        <v>2</v>
      </c>
      <c r="N231" s="256" t="s">
        <v>423</v>
      </c>
      <c r="O231" s="256" t="s">
        <v>424</v>
      </c>
      <c r="P231" s="262" t="s">
        <v>401</v>
      </c>
      <c r="Q231" s="30"/>
      <c r="R231" s="222"/>
      <c r="S231" s="31"/>
      <c r="T231" s="31"/>
      <c r="U231" s="31"/>
      <c r="V231" s="34"/>
      <c r="W231" s="35"/>
      <c r="X231" s="36"/>
      <c r="Y231" s="36"/>
      <c r="Z231" s="36"/>
      <c r="AA231" s="63"/>
      <c r="AB231" s="35"/>
      <c r="AC231" s="35"/>
      <c r="AD231" s="35"/>
      <c r="AE231" s="292"/>
    </row>
    <row r="232" spans="1:31" ht="18" customHeight="1">
      <c r="A232" s="356"/>
      <c r="B232" s="275"/>
      <c r="C232" s="257"/>
      <c r="D232" s="257"/>
      <c r="E232" s="257"/>
      <c r="F232" s="257"/>
      <c r="G232" s="257"/>
      <c r="H232" s="257"/>
      <c r="I232" s="268"/>
      <c r="J232" s="257"/>
      <c r="K232" s="257"/>
      <c r="L232" s="260"/>
      <c r="M232" s="260"/>
      <c r="N232" s="257"/>
      <c r="O232" s="257"/>
      <c r="P232" s="263"/>
      <c r="Q232" s="22"/>
      <c r="R232" s="221"/>
      <c r="S232" s="23"/>
      <c r="T232" s="23"/>
      <c r="U232" s="23"/>
      <c r="V232" s="26"/>
      <c r="W232" s="25"/>
      <c r="X232" s="27"/>
      <c r="Y232" s="27"/>
      <c r="Z232" s="27"/>
      <c r="AA232" s="28"/>
      <c r="AB232" s="25"/>
      <c r="AC232" s="25"/>
      <c r="AD232" s="25"/>
      <c r="AE232" s="290"/>
    </row>
    <row r="233" spans="1:31" ht="18" customHeight="1">
      <c r="A233" s="356"/>
      <c r="B233" s="275"/>
      <c r="C233" s="257"/>
      <c r="D233" s="257"/>
      <c r="E233" s="257"/>
      <c r="F233" s="257"/>
      <c r="G233" s="257"/>
      <c r="H233" s="257"/>
      <c r="I233" s="268"/>
      <c r="J233" s="257"/>
      <c r="K233" s="257"/>
      <c r="L233" s="260"/>
      <c r="M233" s="260"/>
      <c r="N233" s="257"/>
      <c r="O233" s="257"/>
      <c r="P233" s="263"/>
      <c r="Q233" s="22"/>
      <c r="R233" s="221"/>
      <c r="S233" s="23"/>
      <c r="T233" s="23"/>
      <c r="U233" s="23"/>
      <c r="V233" s="26"/>
      <c r="W233" s="25"/>
      <c r="X233" s="27"/>
      <c r="Y233" s="27"/>
      <c r="Z233" s="27"/>
      <c r="AA233" s="28"/>
      <c r="AB233" s="25"/>
      <c r="AC233" s="25"/>
      <c r="AD233" s="29"/>
      <c r="AE233" s="290"/>
    </row>
    <row r="234" spans="1:31" ht="18" customHeight="1">
      <c r="A234" s="356"/>
      <c r="B234" s="275"/>
      <c r="C234" s="257"/>
      <c r="D234" s="257"/>
      <c r="E234" s="257"/>
      <c r="F234" s="257"/>
      <c r="G234" s="257"/>
      <c r="H234" s="257"/>
      <c r="I234" s="268"/>
      <c r="J234" s="257"/>
      <c r="K234" s="257"/>
      <c r="L234" s="260"/>
      <c r="M234" s="260"/>
      <c r="N234" s="257"/>
      <c r="O234" s="257"/>
      <c r="P234" s="263"/>
      <c r="Q234" s="22"/>
      <c r="R234" s="221"/>
      <c r="S234" s="23"/>
      <c r="T234" s="23"/>
      <c r="U234" s="23"/>
      <c r="V234" s="26"/>
      <c r="W234" s="25"/>
      <c r="X234" s="27"/>
      <c r="Y234" s="27"/>
      <c r="Z234" s="27"/>
      <c r="AA234" s="28"/>
      <c r="AB234" s="25"/>
      <c r="AC234" s="25"/>
      <c r="AD234" s="29"/>
      <c r="AE234" s="290"/>
    </row>
    <row r="235" spans="1:31" ht="48.75" customHeight="1">
      <c r="A235" s="356"/>
      <c r="B235" s="276"/>
      <c r="C235" s="258"/>
      <c r="D235" s="258"/>
      <c r="E235" s="258"/>
      <c r="F235" s="258"/>
      <c r="G235" s="258"/>
      <c r="H235" s="258"/>
      <c r="I235" s="269"/>
      <c r="J235" s="258"/>
      <c r="K235" s="258"/>
      <c r="L235" s="261"/>
      <c r="M235" s="261"/>
      <c r="N235" s="258"/>
      <c r="O235" s="258"/>
      <c r="P235" s="264"/>
      <c r="Q235" s="65"/>
      <c r="R235" s="226"/>
      <c r="S235" s="66"/>
      <c r="T235" s="66"/>
      <c r="U235" s="66"/>
      <c r="V235" s="67"/>
      <c r="W235" s="60"/>
      <c r="X235" s="58"/>
      <c r="Y235" s="58"/>
      <c r="Z235" s="58"/>
      <c r="AA235" s="59"/>
      <c r="AB235" s="60"/>
      <c r="AC235" s="60"/>
      <c r="AD235" s="61"/>
      <c r="AE235" s="291"/>
    </row>
    <row r="236" spans="1:31" ht="19.5" customHeight="1">
      <c r="A236" s="356"/>
      <c r="B236" s="274" t="s">
        <v>46</v>
      </c>
      <c r="C236" s="266" t="s">
        <v>47</v>
      </c>
      <c r="D236" s="266" t="s">
        <v>48</v>
      </c>
      <c r="E236" s="266" t="s">
        <v>49</v>
      </c>
      <c r="F236" s="277" t="s">
        <v>50</v>
      </c>
      <c r="G236" s="266" t="s">
        <v>67</v>
      </c>
      <c r="H236" s="266" t="s">
        <v>52</v>
      </c>
      <c r="I236" s="267" t="s">
        <v>425</v>
      </c>
      <c r="J236" s="266" t="s">
        <v>192</v>
      </c>
      <c r="K236" s="266" t="s">
        <v>193</v>
      </c>
      <c r="L236" s="272">
        <v>1</v>
      </c>
      <c r="M236" s="272">
        <v>3</v>
      </c>
      <c r="N236" s="266" t="s">
        <v>426</v>
      </c>
      <c r="O236" s="266" t="s">
        <v>427</v>
      </c>
      <c r="P236" s="273" t="s">
        <v>401</v>
      </c>
      <c r="Q236" s="30"/>
      <c r="R236" s="224"/>
      <c r="S236" s="48"/>
      <c r="T236" s="48"/>
      <c r="U236" s="48"/>
      <c r="V236" s="49"/>
      <c r="W236" s="50"/>
      <c r="X236" s="51"/>
      <c r="Y236" s="36"/>
      <c r="Z236" s="36"/>
      <c r="AA236" s="52"/>
      <c r="AB236" s="50"/>
      <c r="AC236" s="53"/>
      <c r="AD236" s="53"/>
      <c r="AE236" s="293"/>
    </row>
    <row r="237" spans="1:31" ht="19.5" customHeight="1">
      <c r="A237" s="356"/>
      <c r="B237" s="275"/>
      <c r="C237" s="257"/>
      <c r="D237" s="257"/>
      <c r="E237" s="257"/>
      <c r="F237" s="257"/>
      <c r="G237" s="257"/>
      <c r="H237" s="257"/>
      <c r="I237" s="268"/>
      <c r="J237" s="257"/>
      <c r="K237" s="257"/>
      <c r="L237" s="260"/>
      <c r="M237" s="260"/>
      <c r="N237" s="257"/>
      <c r="O237" s="257"/>
      <c r="P237" s="263"/>
      <c r="Q237" s="22"/>
      <c r="R237" s="221"/>
      <c r="S237" s="23"/>
      <c r="T237" s="23"/>
      <c r="U237" s="23"/>
      <c r="V237" s="26"/>
      <c r="W237" s="25"/>
      <c r="X237" s="27"/>
      <c r="Y237" s="27"/>
      <c r="Z237" s="27"/>
      <c r="AA237" s="28"/>
      <c r="AB237" s="25"/>
      <c r="AC237" s="29"/>
      <c r="AD237" s="29"/>
      <c r="AE237" s="290"/>
    </row>
    <row r="238" spans="1:31" ht="19.5" customHeight="1">
      <c r="A238" s="356"/>
      <c r="B238" s="275"/>
      <c r="C238" s="257"/>
      <c r="D238" s="257"/>
      <c r="E238" s="257"/>
      <c r="F238" s="257"/>
      <c r="G238" s="257"/>
      <c r="H238" s="257"/>
      <c r="I238" s="268"/>
      <c r="J238" s="257"/>
      <c r="K238" s="257"/>
      <c r="L238" s="260"/>
      <c r="M238" s="260"/>
      <c r="N238" s="257"/>
      <c r="O238" s="257"/>
      <c r="P238" s="263"/>
      <c r="Q238" s="22"/>
      <c r="R238" s="221"/>
      <c r="S238" s="23"/>
      <c r="T238" s="23"/>
      <c r="U238" s="23"/>
      <c r="V238" s="26"/>
      <c r="W238" s="25"/>
      <c r="X238" s="27"/>
      <c r="Y238" s="27"/>
      <c r="Z238" s="27"/>
      <c r="AA238" s="28"/>
      <c r="AB238" s="25"/>
      <c r="AC238" s="29"/>
      <c r="AD238" s="29"/>
      <c r="AE238" s="290"/>
    </row>
    <row r="239" spans="1:31" ht="19.5" customHeight="1">
      <c r="A239" s="357"/>
      <c r="B239" s="275"/>
      <c r="C239" s="257"/>
      <c r="D239" s="257"/>
      <c r="E239" s="257"/>
      <c r="F239" s="257"/>
      <c r="G239" s="257"/>
      <c r="H239" s="257"/>
      <c r="I239" s="268"/>
      <c r="J239" s="257"/>
      <c r="K239" s="257"/>
      <c r="L239" s="260"/>
      <c r="M239" s="260"/>
      <c r="N239" s="257"/>
      <c r="O239" s="257"/>
      <c r="P239" s="263"/>
      <c r="Q239" s="22"/>
      <c r="R239" s="221"/>
      <c r="S239" s="23"/>
      <c r="T239" s="23"/>
      <c r="U239" s="23"/>
      <c r="V239" s="26"/>
      <c r="W239" s="25"/>
      <c r="X239" s="27"/>
      <c r="Y239" s="27"/>
      <c r="Z239" s="27"/>
      <c r="AA239" s="28"/>
      <c r="AB239" s="25"/>
      <c r="AC239" s="29"/>
      <c r="AD239" s="29"/>
      <c r="AE239" s="290"/>
    </row>
    <row r="240" spans="1:31" ht="50.25" customHeight="1">
      <c r="A240" s="358" t="s">
        <v>395</v>
      </c>
      <c r="B240" s="276"/>
      <c r="C240" s="258"/>
      <c r="D240" s="258"/>
      <c r="E240" s="258"/>
      <c r="F240" s="258"/>
      <c r="G240" s="258"/>
      <c r="H240" s="258"/>
      <c r="I240" s="269"/>
      <c r="J240" s="258"/>
      <c r="K240" s="258"/>
      <c r="L240" s="261"/>
      <c r="M240" s="261"/>
      <c r="N240" s="258"/>
      <c r="O240" s="258"/>
      <c r="P240" s="264"/>
      <c r="Q240" s="65"/>
      <c r="R240" s="226"/>
      <c r="S240" s="66"/>
      <c r="T240" s="66"/>
      <c r="U240" s="66"/>
      <c r="V240" s="67"/>
      <c r="W240" s="60"/>
      <c r="X240" s="58"/>
      <c r="Y240" s="58"/>
      <c r="Z240" s="58"/>
      <c r="AA240" s="59"/>
      <c r="AB240" s="60"/>
      <c r="AC240" s="61"/>
      <c r="AD240" s="61"/>
      <c r="AE240" s="291"/>
    </row>
    <row r="241" spans="1:31" ht="18" customHeight="1">
      <c r="A241" s="356"/>
      <c r="B241" s="278" t="s">
        <v>46</v>
      </c>
      <c r="C241" s="256" t="s">
        <v>47</v>
      </c>
      <c r="D241" s="256" t="s">
        <v>48</v>
      </c>
      <c r="E241" s="256" t="s">
        <v>49</v>
      </c>
      <c r="F241" s="265" t="s">
        <v>50</v>
      </c>
      <c r="G241" s="256" t="s">
        <v>67</v>
      </c>
      <c r="H241" s="256" t="s">
        <v>52</v>
      </c>
      <c r="I241" s="256" t="s">
        <v>428</v>
      </c>
      <c r="J241" s="266" t="s">
        <v>429</v>
      </c>
      <c r="K241" s="256" t="s">
        <v>430</v>
      </c>
      <c r="L241" s="259">
        <v>2</v>
      </c>
      <c r="M241" s="259">
        <v>2</v>
      </c>
      <c r="N241" s="256" t="s">
        <v>431</v>
      </c>
      <c r="O241" s="256" t="s">
        <v>432</v>
      </c>
      <c r="P241" s="262" t="s">
        <v>401</v>
      </c>
      <c r="Q241" s="30"/>
      <c r="R241" s="222"/>
      <c r="S241" s="31"/>
      <c r="T241" s="31"/>
      <c r="U241" s="31"/>
      <c r="V241" s="34"/>
      <c r="W241" s="35"/>
      <c r="X241" s="36"/>
      <c r="Y241" s="36"/>
      <c r="Z241" s="36"/>
      <c r="AA241" s="63"/>
      <c r="AB241" s="35"/>
      <c r="AC241" s="64"/>
      <c r="AD241" s="64"/>
      <c r="AE241" s="292"/>
    </row>
    <row r="242" spans="1:31" ht="18" customHeight="1">
      <c r="A242" s="356"/>
      <c r="B242" s="275"/>
      <c r="C242" s="257"/>
      <c r="D242" s="257"/>
      <c r="E242" s="257"/>
      <c r="F242" s="257"/>
      <c r="G242" s="257"/>
      <c r="H242" s="257"/>
      <c r="I242" s="257"/>
      <c r="J242" s="257"/>
      <c r="K242" s="257"/>
      <c r="L242" s="260"/>
      <c r="M242" s="260"/>
      <c r="N242" s="257"/>
      <c r="O242" s="257"/>
      <c r="P242" s="263"/>
      <c r="Q242" s="22"/>
      <c r="R242" s="221"/>
      <c r="S242" s="23"/>
      <c r="T242" s="23"/>
      <c r="U242" s="23"/>
      <c r="V242" s="26"/>
      <c r="W242" s="25"/>
      <c r="X242" s="27"/>
      <c r="Y242" s="27"/>
      <c r="Z242" s="27"/>
      <c r="AA242" s="28"/>
      <c r="AB242" s="25"/>
      <c r="AC242" s="29"/>
      <c r="AD242" s="29"/>
      <c r="AE242" s="290"/>
    </row>
    <row r="243" spans="1:31" ht="18" customHeight="1">
      <c r="A243" s="356"/>
      <c r="B243" s="275"/>
      <c r="C243" s="257"/>
      <c r="D243" s="257"/>
      <c r="E243" s="257"/>
      <c r="F243" s="257"/>
      <c r="G243" s="257"/>
      <c r="H243" s="257"/>
      <c r="I243" s="257"/>
      <c r="J243" s="257"/>
      <c r="K243" s="257"/>
      <c r="L243" s="260"/>
      <c r="M243" s="260"/>
      <c r="N243" s="257"/>
      <c r="O243" s="257"/>
      <c r="P243" s="263"/>
      <c r="Q243" s="73"/>
      <c r="R243" s="227"/>
      <c r="S243" s="68"/>
      <c r="T243" s="68"/>
      <c r="U243" s="68"/>
      <c r="V243" s="34"/>
      <c r="W243" s="35"/>
      <c r="X243" s="36"/>
      <c r="Y243" s="27"/>
      <c r="Z243" s="27"/>
      <c r="AA243" s="28"/>
      <c r="AB243" s="25"/>
      <c r="AC243" s="29"/>
      <c r="AD243" s="29"/>
      <c r="AE243" s="290"/>
    </row>
    <row r="244" spans="1:31" ht="18" customHeight="1">
      <c r="A244" s="356"/>
      <c r="B244" s="275"/>
      <c r="C244" s="257"/>
      <c r="D244" s="257"/>
      <c r="E244" s="257"/>
      <c r="F244" s="257"/>
      <c r="G244" s="257"/>
      <c r="H244" s="257"/>
      <c r="I244" s="257"/>
      <c r="J244" s="257"/>
      <c r="K244" s="257"/>
      <c r="L244" s="260"/>
      <c r="M244" s="260"/>
      <c r="N244" s="257"/>
      <c r="O244" s="257"/>
      <c r="P244" s="263"/>
      <c r="Q244" s="30"/>
      <c r="R244" s="227"/>
      <c r="S244" s="68"/>
      <c r="T244" s="68"/>
      <c r="U244" s="68"/>
      <c r="V244" s="34"/>
      <c r="W244" s="35"/>
      <c r="X244" s="36"/>
      <c r="Y244" s="27"/>
      <c r="Z244" s="27"/>
      <c r="AA244" s="28"/>
      <c r="AB244" s="25"/>
      <c r="AC244" s="29"/>
      <c r="AD244" s="29"/>
      <c r="AE244" s="290"/>
    </row>
    <row r="245" spans="1:31" ht="50.25" customHeight="1">
      <c r="A245" s="359"/>
      <c r="B245" s="276"/>
      <c r="C245" s="258"/>
      <c r="D245" s="258"/>
      <c r="E245" s="258"/>
      <c r="F245" s="258"/>
      <c r="G245" s="258"/>
      <c r="H245" s="258"/>
      <c r="I245" s="258"/>
      <c r="J245" s="258"/>
      <c r="K245" s="258"/>
      <c r="L245" s="261"/>
      <c r="M245" s="261"/>
      <c r="N245" s="258"/>
      <c r="O245" s="258"/>
      <c r="P245" s="264"/>
      <c r="Q245" s="65"/>
      <c r="R245" s="226"/>
      <c r="S245" s="66"/>
      <c r="T245" s="66"/>
      <c r="U245" s="66"/>
      <c r="V245" s="67"/>
      <c r="W245" s="60"/>
      <c r="X245" s="58"/>
      <c r="Y245" s="58"/>
      <c r="Z245" s="58"/>
      <c r="AA245" s="59"/>
      <c r="AB245" s="60"/>
      <c r="AC245" s="61"/>
      <c r="AD245" s="61"/>
      <c r="AE245" s="291"/>
    </row>
    <row r="246" spans="1:31" ht="22.5" customHeight="1">
      <c r="A246" s="360"/>
      <c r="B246" s="217"/>
      <c r="C246" s="217"/>
      <c r="D246" s="217"/>
      <c r="E246" s="217"/>
      <c r="F246" s="217"/>
      <c r="G246" s="217"/>
      <c r="H246" s="217"/>
      <c r="I246" s="217"/>
      <c r="J246" s="217"/>
      <c r="K246" s="217"/>
      <c r="L246" s="218"/>
      <c r="M246" s="218"/>
      <c r="N246" s="217"/>
      <c r="O246" s="217"/>
      <c r="P246" s="219"/>
      <c r="Q246" s="362" t="s">
        <v>433</v>
      </c>
      <c r="R246" s="363"/>
      <c r="S246" s="363"/>
      <c r="T246" s="363"/>
      <c r="U246" s="363"/>
      <c r="V246" s="363"/>
      <c r="W246" s="363"/>
      <c r="X246" s="363"/>
      <c r="Y246" s="364"/>
      <c r="Z246" s="77" t="s">
        <v>208</v>
      </c>
      <c r="AA246" s="80">
        <f>SUM(AA211:AA245)</f>
        <v>147.47280000000001</v>
      </c>
      <c r="AB246" s="287"/>
      <c r="AC246" s="286"/>
      <c r="AD246" s="286"/>
      <c r="AE246" s="288"/>
    </row>
    <row r="247" spans="1:31" ht="20.25" customHeight="1">
      <c r="A247" s="355" t="s">
        <v>434</v>
      </c>
      <c r="B247" s="282" t="s">
        <v>78</v>
      </c>
      <c r="C247" s="270" t="s">
        <v>79</v>
      </c>
      <c r="D247" s="270" t="s">
        <v>105</v>
      </c>
      <c r="E247" s="270" t="s">
        <v>210</v>
      </c>
      <c r="F247" s="271" t="s">
        <v>82</v>
      </c>
      <c r="G247" s="270" t="s">
        <v>67</v>
      </c>
      <c r="H247" s="270" t="s">
        <v>52</v>
      </c>
      <c r="I247" s="267" t="s">
        <v>435</v>
      </c>
      <c r="J247" s="270" t="s">
        <v>436</v>
      </c>
      <c r="K247" s="270" t="s">
        <v>437</v>
      </c>
      <c r="L247" s="279">
        <v>3</v>
      </c>
      <c r="M247" s="279">
        <v>3</v>
      </c>
      <c r="N247" s="270" t="s">
        <v>438</v>
      </c>
      <c r="O247" s="270" t="s">
        <v>439</v>
      </c>
      <c r="P247" s="280" t="s">
        <v>440</v>
      </c>
      <c r="Q247" s="13" t="s">
        <v>115</v>
      </c>
      <c r="R247" s="220" t="s">
        <v>116</v>
      </c>
      <c r="S247" s="14"/>
      <c r="T247" s="32" t="s">
        <v>61</v>
      </c>
      <c r="U247" s="33" t="s">
        <v>62</v>
      </c>
      <c r="V247" s="17"/>
      <c r="W247" s="18"/>
      <c r="X247" s="19"/>
      <c r="Y247" s="19"/>
      <c r="Z247" s="19"/>
      <c r="AA247" s="20">
        <f>+SUM(Z248:Z251)</f>
        <v>25.423999999999999</v>
      </c>
      <c r="AB247" s="18"/>
      <c r="AC247" s="21"/>
      <c r="AD247" s="21"/>
      <c r="AE247" s="365" t="s">
        <v>441</v>
      </c>
    </row>
    <row r="248" spans="1:31" ht="20.25" customHeight="1">
      <c r="A248" s="356"/>
      <c r="B248" s="275"/>
      <c r="C248" s="257"/>
      <c r="D248" s="257"/>
      <c r="E248" s="257"/>
      <c r="F248" s="257"/>
      <c r="G248" s="257"/>
      <c r="H248" s="257"/>
      <c r="I248" s="268"/>
      <c r="J248" s="257"/>
      <c r="K248" s="257"/>
      <c r="L248" s="260"/>
      <c r="M248" s="260"/>
      <c r="N248" s="257"/>
      <c r="O248" s="257"/>
      <c r="P248" s="263"/>
      <c r="Q248" s="22"/>
      <c r="R248" s="221" t="s">
        <v>129</v>
      </c>
      <c r="S248" s="23"/>
      <c r="T248" s="23"/>
      <c r="U248" s="23"/>
      <c r="V248" s="26">
        <v>5</v>
      </c>
      <c r="W248" s="25" t="s">
        <v>63</v>
      </c>
      <c r="X248" s="27">
        <v>0.49</v>
      </c>
      <c r="Y248" s="27">
        <f t="shared" ref="Y248:Y251" si="30">+V248*X248</f>
        <v>2.4500000000000002</v>
      </c>
      <c r="Z248" s="27">
        <f t="shared" ref="Z248:Z251" si="31">+Y248*1.12</f>
        <v>2.7440000000000007</v>
      </c>
      <c r="AA248" s="28"/>
      <c r="AB248" s="25"/>
      <c r="AC248" s="29" t="s">
        <v>64</v>
      </c>
      <c r="AD248" s="29"/>
      <c r="AE248" s="366"/>
    </row>
    <row r="249" spans="1:31" ht="20.25" customHeight="1">
      <c r="A249" s="356"/>
      <c r="B249" s="275"/>
      <c r="C249" s="257"/>
      <c r="D249" s="257"/>
      <c r="E249" s="257"/>
      <c r="F249" s="257"/>
      <c r="G249" s="257"/>
      <c r="H249" s="257"/>
      <c r="I249" s="268"/>
      <c r="J249" s="257"/>
      <c r="K249" s="257"/>
      <c r="L249" s="260"/>
      <c r="M249" s="260"/>
      <c r="N249" s="257"/>
      <c r="O249" s="257"/>
      <c r="P249" s="263"/>
      <c r="Q249" s="73"/>
      <c r="R249" s="227" t="s">
        <v>442</v>
      </c>
      <c r="S249" s="68"/>
      <c r="T249" s="68"/>
      <c r="U249" s="68"/>
      <c r="V249" s="34">
        <v>12</v>
      </c>
      <c r="W249" s="35" t="s">
        <v>63</v>
      </c>
      <c r="X249" s="36">
        <v>0.24</v>
      </c>
      <c r="Y249" s="27">
        <f t="shared" si="30"/>
        <v>2.88</v>
      </c>
      <c r="Z249" s="27">
        <f t="shared" si="31"/>
        <v>3.2256</v>
      </c>
      <c r="AA249" s="28"/>
      <c r="AB249" s="25"/>
      <c r="AC249" s="29" t="s">
        <v>64</v>
      </c>
      <c r="AD249" s="29"/>
      <c r="AE249" s="366"/>
    </row>
    <row r="250" spans="1:31" ht="20.25" customHeight="1">
      <c r="A250" s="356"/>
      <c r="B250" s="275"/>
      <c r="C250" s="257"/>
      <c r="D250" s="257"/>
      <c r="E250" s="257"/>
      <c r="F250" s="257"/>
      <c r="G250" s="257"/>
      <c r="H250" s="257"/>
      <c r="I250" s="268"/>
      <c r="J250" s="257"/>
      <c r="K250" s="257"/>
      <c r="L250" s="260"/>
      <c r="M250" s="260"/>
      <c r="N250" s="257"/>
      <c r="O250" s="257"/>
      <c r="P250" s="263"/>
      <c r="Q250" s="30"/>
      <c r="R250" s="227" t="s">
        <v>443</v>
      </c>
      <c r="S250" s="68"/>
      <c r="T250" s="68"/>
      <c r="U250" s="68"/>
      <c r="V250" s="34">
        <v>10</v>
      </c>
      <c r="W250" s="25" t="s">
        <v>63</v>
      </c>
      <c r="X250" s="36">
        <v>1.65</v>
      </c>
      <c r="Y250" s="27">
        <f t="shared" si="30"/>
        <v>16.5</v>
      </c>
      <c r="Z250" s="27">
        <f t="shared" si="31"/>
        <v>18.48</v>
      </c>
      <c r="AA250" s="28"/>
      <c r="AB250" s="25"/>
      <c r="AC250" s="29" t="s">
        <v>64</v>
      </c>
      <c r="AD250" s="29"/>
      <c r="AE250" s="366"/>
    </row>
    <row r="251" spans="1:31" ht="20.25" customHeight="1">
      <c r="A251" s="356"/>
      <c r="B251" s="276"/>
      <c r="C251" s="258"/>
      <c r="D251" s="258"/>
      <c r="E251" s="258"/>
      <c r="F251" s="258"/>
      <c r="G251" s="258"/>
      <c r="H251" s="258"/>
      <c r="I251" s="269"/>
      <c r="J251" s="258"/>
      <c r="K251" s="258"/>
      <c r="L251" s="261"/>
      <c r="M251" s="261"/>
      <c r="N251" s="258"/>
      <c r="O251" s="258"/>
      <c r="P251" s="264"/>
      <c r="Q251" s="65"/>
      <c r="R251" s="226" t="s">
        <v>226</v>
      </c>
      <c r="S251" s="66"/>
      <c r="T251" s="66"/>
      <c r="U251" s="66"/>
      <c r="V251" s="67">
        <v>3</v>
      </c>
      <c r="W251" s="56" t="s">
        <v>63</v>
      </c>
      <c r="X251" s="58">
        <v>0.28999999999999998</v>
      </c>
      <c r="Y251" s="58">
        <f t="shared" si="30"/>
        <v>0.86999999999999988</v>
      </c>
      <c r="Z251" s="58">
        <f t="shared" si="31"/>
        <v>0.97439999999999993</v>
      </c>
      <c r="AA251" s="59"/>
      <c r="AB251" s="60"/>
      <c r="AC251" s="61" t="s">
        <v>64</v>
      </c>
      <c r="AD251" s="61"/>
      <c r="AE251" s="367"/>
    </row>
    <row r="252" spans="1:31" ht="33.75" customHeight="1">
      <c r="A252" s="356"/>
      <c r="B252" s="278" t="s">
        <v>46</v>
      </c>
      <c r="C252" s="256" t="s">
        <v>47</v>
      </c>
      <c r="D252" s="256" t="s">
        <v>93</v>
      </c>
      <c r="E252" s="256" t="s">
        <v>256</v>
      </c>
      <c r="F252" s="265" t="s">
        <v>50</v>
      </c>
      <c r="G252" s="256" t="s">
        <v>257</v>
      </c>
      <c r="H252" s="256" t="s">
        <v>121</v>
      </c>
      <c r="I252" s="281" t="s">
        <v>444</v>
      </c>
      <c r="J252" s="266" t="s">
        <v>445</v>
      </c>
      <c r="K252" s="256" t="s">
        <v>446</v>
      </c>
      <c r="L252" s="259">
        <v>1</v>
      </c>
      <c r="M252" s="259">
        <v>1</v>
      </c>
      <c r="N252" s="256" t="s">
        <v>447</v>
      </c>
      <c r="O252" s="256" t="s">
        <v>448</v>
      </c>
      <c r="P252" s="262" t="s">
        <v>449</v>
      </c>
      <c r="Q252" s="30" t="s">
        <v>185</v>
      </c>
      <c r="R252" s="222" t="s">
        <v>186</v>
      </c>
      <c r="S252" s="31"/>
      <c r="T252" s="32" t="s">
        <v>61</v>
      </c>
      <c r="U252" s="33" t="s">
        <v>62</v>
      </c>
      <c r="V252" s="34"/>
      <c r="W252" s="35"/>
      <c r="X252" s="36"/>
      <c r="Y252" s="36"/>
      <c r="Z252" s="36"/>
      <c r="AA252" s="63">
        <f>+SUM(Z253:Z256)</f>
        <v>120.96000000000001</v>
      </c>
      <c r="AB252" s="35"/>
      <c r="AC252" s="64"/>
      <c r="AD252" s="64"/>
      <c r="AE252" s="368" t="s">
        <v>450</v>
      </c>
    </row>
    <row r="253" spans="1:31" ht="18" customHeight="1">
      <c r="A253" s="356"/>
      <c r="B253" s="275"/>
      <c r="C253" s="257"/>
      <c r="D253" s="257"/>
      <c r="E253" s="257"/>
      <c r="F253" s="257"/>
      <c r="G253" s="257"/>
      <c r="H253" s="257"/>
      <c r="I253" s="257"/>
      <c r="J253" s="257"/>
      <c r="K253" s="257"/>
      <c r="L253" s="260"/>
      <c r="M253" s="260"/>
      <c r="N253" s="257"/>
      <c r="O253" s="257"/>
      <c r="P253" s="263"/>
      <c r="Q253" s="22"/>
      <c r="R253" s="221" t="s">
        <v>187</v>
      </c>
      <c r="S253" s="23"/>
      <c r="T253" s="23"/>
      <c r="U253" s="23"/>
      <c r="V253" s="26">
        <v>3</v>
      </c>
      <c r="W253" s="25" t="s">
        <v>63</v>
      </c>
      <c r="X253" s="27">
        <v>9</v>
      </c>
      <c r="Y253" s="27">
        <f t="shared" ref="Y253:Y256" si="32">+V253*X253</f>
        <v>27</v>
      </c>
      <c r="Z253" s="27">
        <f t="shared" ref="Z253:Z256" si="33">+Y253*1.12</f>
        <v>30.240000000000002</v>
      </c>
      <c r="AA253" s="28"/>
      <c r="AB253" s="25"/>
      <c r="AC253" s="29" t="s">
        <v>64</v>
      </c>
      <c r="AD253" s="29"/>
      <c r="AE253" s="366"/>
    </row>
    <row r="254" spans="1:31" ht="18" customHeight="1">
      <c r="A254" s="356"/>
      <c r="B254" s="275"/>
      <c r="C254" s="257"/>
      <c r="D254" s="257"/>
      <c r="E254" s="257"/>
      <c r="F254" s="257"/>
      <c r="G254" s="257"/>
      <c r="H254" s="257"/>
      <c r="I254" s="257"/>
      <c r="J254" s="257"/>
      <c r="K254" s="257"/>
      <c r="L254" s="260"/>
      <c r="M254" s="260"/>
      <c r="N254" s="257"/>
      <c r="O254" s="257"/>
      <c r="P254" s="263"/>
      <c r="Q254" s="73"/>
      <c r="R254" s="227" t="s">
        <v>189</v>
      </c>
      <c r="S254" s="68"/>
      <c r="T254" s="68"/>
      <c r="U254" s="68"/>
      <c r="V254" s="34">
        <v>3</v>
      </c>
      <c r="W254" s="35" t="s">
        <v>63</v>
      </c>
      <c r="X254" s="36">
        <v>9</v>
      </c>
      <c r="Y254" s="27">
        <f t="shared" si="32"/>
        <v>27</v>
      </c>
      <c r="Z254" s="27">
        <f t="shared" si="33"/>
        <v>30.240000000000002</v>
      </c>
      <c r="AA254" s="28"/>
      <c r="AB254" s="25"/>
      <c r="AC254" s="29" t="s">
        <v>64</v>
      </c>
      <c r="AD254" s="29"/>
      <c r="AE254" s="366"/>
    </row>
    <row r="255" spans="1:31" ht="18" customHeight="1">
      <c r="A255" s="356"/>
      <c r="B255" s="275"/>
      <c r="C255" s="257"/>
      <c r="D255" s="257"/>
      <c r="E255" s="257"/>
      <c r="F255" s="257"/>
      <c r="G255" s="257"/>
      <c r="H255" s="257"/>
      <c r="I255" s="257"/>
      <c r="J255" s="257"/>
      <c r="K255" s="257"/>
      <c r="L255" s="260"/>
      <c r="M255" s="260"/>
      <c r="N255" s="257"/>
      <c r="O255" s="257"/>
      <c r="P255" s="263"/>
      <c r="Q255" s="30"/>
      <c r="R255" s="227" t="s">
        <v>188</v>
      </c>
      <c r="S255" s="68"/>
      <c r="T255" s="68"/>
      <c r="U255" s="68"/>
      <c r="V255" s="34">
        <v>3</v>
      </c>
      <c r="W255" s="35" t="s">
        <v>63</v>
      </c>
      <c r="X255" s="36">
        <v>9</v>
      </c>
      <c r="Y255" s="27">
        <f t="shared" si="32"/>
        <v>27</v>
      </c>
      <c r="Z255" s="27">
        <f t="shared" si="33"/>
        <v>30.240000000000002</v>
      </c>
      <c r="AA255" s="28"/>
      <c r="AB255" s="25"/>
      <c r="AC255" s="29" t="s">
        <v>64</v>
      </c>
      <c r="AD255" s="29"/>
      <c r="AE255" s="366"/>
    </row>
    <row r="256" spans="1:31" ht="36.75" customHeight="1">
      <c r="A256" s="356"/>
      <c r="B256" s="276"/>
      <c r="C256" s="258"/>
      <c r="D256" s="258"/>
      <c r="E256" s="258"/>
      <c r="F256" s="258"/>
      <c r="G256" s="258"/>
      <c r="H256" s="258"/>
      <c r="I256" s="258"/>
      <c r="J256" s="258"/>
      <c r="K256" s="258"/>
      <c r="L256" s="261"/>
      <c r="M256" s="261"/>
      <c r="N256" s="258"/>
      <c r="O256" s="258"/>
      <c r="P256" s="264"/>
      <c r="Q256" s="65"/>
      <c r="R256" s="226" t="s">
        <v>190</v>
      </c>
      <c r="S256" s="66"/>
      <c r="T256" s="66"/>
      <c r="U256" s="66"/>
      <c r="V256" s="67">
        <v>3</v>
      </c>
      <c r="W256" s="60" t="s">
        <v>63</v>
      </c>
      <c r="X256" s="58">
        <v>9</v>
      </c>
      <c r="Y256" s="58">
        <f t="shared" si="32"/>
        <v>27</v>
      </c>
      <c r="Z256" s="58">
        <f t="shared" si="33"/>
        <v>30.240000000000002</v>
      </c>
      <c r="AA256" s="59"/>
      <c r="AB256" s="60"/>
      <c r="AC256" s="61" t="s">
        <v>64</v>
      </c>
      <c r="AD256" s="61"/>
      <c r="AE256" s="367"/>
    </row>
    <row r="257" spans="1:31" ht="21" customHeight="1">
      <c r="A257" s="356"/>
      <c r="B257" s="278" t="s">
        <v>78</v>
      </c>
      <c r="C257" s="256" t="s">
        <v>79</v>
      </c>
      <c r="D257" s="256" t="s">
        <v>105</v>
      </c>
      <c r="E257" s="256" t="s">
        <v>210</v>
      </c>
      <c r="F257" s="265" t="s">
        <v>82</v>
      </c>
      <c r="G257" s="256" t="s">
        <v>107</v>
      </c>
      <c r="H257" s="256" t="s">
        <v>52</v>
      </c>
      <c r="I257" s="256" t="s">
        <v>451</v>
      </c>
      <c r="J257" s="266" t="s">
        <v>452</v>
      </c>
      <c r="K257" s="256" t="s">
        <v>453</v>
      </c>
      <c r="L257" s="259">
        <v>1</v>
      </c>
      <c r="M257" s="259">
        <v>1</v>
      </c>
      <c r="N257" s="256" t="s">
        <v>454</v>
      </c>
      <c r="O257" s="256" t="s">
        <v>455</v>
      </c>
      <c r="P257" s="262" t="s">
        <v>456</v>
      </c>
      <c r="Q257" s="30" t="s">
        <v>115</v>
      </c>
      <c r="R257" s="222" t="s">
        <v>116</v>
      </c>
      <c r="S257" s="31"/>
      <c r="T257" s="32" t="s">
        <v>61</v>
      </c>
      <c r="U257" s="33" t="s">
        <v>62</v>
      </c>
      <c r="V257" s="34"/>
      <c r="W257" s="35"/>
      <c r="X257" s="36"/>
      <c r="Y257" s="36"/>
      <c r="Z257" s="36"/>
      <c r="AA257" s="63">
        <f>+SUM(Z258:Z259)</f>
        <v>2.5860000000000003</v>
      </c>
      <c r="AB257" s="35"/>
      <c r="AC257" s="64"/>
      <c r="AD257" s="64"/>
      <c r="AE257" s="368"/>
    </row>
    <row r="258" spans="1:31" ht="21" customHeight="1">
      <c r="A258" s="356"/>
      <c r="B258" s="275"/>
      <c r="C258" s="257"/>
      <c r="D258" s="257"/>
      <c r="E258" s="257"/>
      <c r="F258" s="257"/>
      <c r="G258" s="257"/>
      <c r="H258" s="257"/>
      <c r="I258" s="257"/>
      <c r="J258" s="257"/>
      <c r="K258" s="257"/>
      <c r="L258" s="260"/>
      <c r="M258" s="260"/>
      <c r="N258" s="257"/>
      <c r="O258" s="257"/>
      <c r="P258" s="263"/>
      <c r="Q258" s="22"/>
      <c r="R258" s="221" t="s">
        <v>457</v>
      </c>
      <c r="S258" s="23"/>
      <c r="T258" s="23"/>
      <c r="U258" s="23"/>
      <c r="V258" s="26">
        <v>1</v>
      </c>
      <c r="W258" s="25" t="s">
        <v>118</v>
      </c>
      <c r="X258" s="27">
        <v>1.8</v>
      </c>
      <c r="Y258" s="27">
        <f t="shared" ref="Y258:Y259" si="34">+V258*X258</f>
        <v>1.8</v>
      </c>
      <c r="Z258" s="27">
        <f>+Y258*1.12</f>
        <v>2.0160000000000005</v>
      </c>
      <c r="AA258" s="28"/>
      <c r="AB258" s="25"/>
      <c r="AC258" s="29" t="s">
        <v>64</v>
      </c>
      <c r="AD258" s="29"/>
      <c r="AE258" s="366"/>
    </row>
    <row r="259" spans="1:31" ht="21" customHeight="1">
      <c r="A259" s="356"/>
      <c r="B259" s="275"/>
      <c r="C259" s="257"/>
      <c r="D259" s="257"/>
      <c r="E259" s="257"/>
      <c r="F259" s="257"/>
      <c r="G259" s="257"/>
      <c r="H259" s="257"/>
      <c r="I259" s="257"/>
      <c r="J259" s="257"/>
      <c r="K259" s="257"/>
      <c r="L259" s="260"/>
      <c r="M259" s="260"/>
      <c r="N259" s="257"/>
      <c r="O259" s="257"/>
      <c r="P259" s="263"/>
      <c r="Q259" s="73"/>
      <c r="R259" s="227" t="s">
        <v>458</v>
      </c>
      <c r="S259" s="68"/>
      <c r="T259" s="68"/>
      <c r="U259" s="68"/>
      <c r="V259" s="34">
        <v>1</v>
      </c>
      <c r="W259" s="35" t="s">
        <v>63</v>
      </c>
      <c r="X259" s="36">
        <v>0.56999999999999995</v>
      </c>
      <c r="Y259" s="27">
        <f t="shared" si="34"/>
        <v>0.56999999999999995</v>
      </c>
      <c r="Z259" s="27">
        <f>+Y259</f>
        <v>0.56999999999999995</v>
      </c>
      <c r="AA259" s="28"/>
      <c r="AB259" s="25"/>
      <c r="AC259" s="29" t="s">
        <v>64</v>
      </c>
      <c r="AD259" s="29"/>
      <c r="AE259" s="366"/>
    </row>
    <row r="260" spans="1:31" ht="21" customHeight="1">
      <c r="A260" s="356"/>
      <c r="B260" s="275"/>
      <c r="C260" s="257"/>
      <c r="D260" s="257"/>
      <c r="E260" s="257"/>
      <c r="F260" s="257"/>
      <c r="G260" s="257"/>
      <c r="H260" s="257"/>
      <c r="I260" s="257"/>
      <c r="J260" s="257"/>
      <c r="K260" s="257"/>
      <c r="L260" s="260"/>
      <c r="M260" s="260"/>
      <c r="N260" s="257"/>
      <c r="O260" s="257"/>
      <c r="P260" s="263"/>
      <c r="Q260" s="30"/>
      <c r="R260" s="227"/>
      <c r="S260" s="68"/>
      <c r="T260" s="68"/>
      <c r="U260" s="68"/>
      <c r="V260" s="34"/>
      <c r="W260" s="35"/>
      <c r="X260" s="36"/>
      <c r="Y260" s="27"/>
      <c r="Z260" s="27"/>
      <c r="AA260" s="28"/>
      <c r="AB260" s="25"/>
      <c r="AC260" s="29"/>
      <c r="AD260" s="29"/>
      <c r="AE260" s="366"/>
    </row>
    <row r="261" spans="1:31" ht="21" customHeight="1">
      <c r="A261" s="356"/>
      <c r="B261" s="276"/>
      <c r="C261" s="258"/>
      <c r="D261" s="258"/>
      <c r="E261" s="258"/>
      <c r="F261" s="258"/>
      <c r="G261" s="258"/>
      <c r="H261" s="258"/>
      <c r="I261" s="258"/>
      <c r="J261" s="258"/>
      <c r="K261" s="258"/>
      <c r="L261" s="261"/>
      <c r="M261" s="261"/>
      <c r="N261" s="258"/>
      <c r="O261" s="258"/>
      <c r="P261" s="264"/>
      <c r="Q261" s="65"/>
      <c r="R261" s="226"/>
      <c r="S261" s="66"/>
      <c r="T261" s="66"/>
      <c r="U261" s="66"/>
      <c r="V261" s="67"/>
      <c r="W261" s="60"/>
      <c r="X261" s="58"/>
      <c r="Y261" s="58"/>
      <c r="Z261" s="58"/>
      <c r="AA261" s="59"/>
      <c r="AB261" s="60"/>
      <c r="AC261" s="61"/>
      <c r="AD261" s="61"/>
      <c r="AE261" s="367"/>
    </row>
    <row r="262" spans="1:31" ht="20.25" customHeight="1">
      <c r="A262" s="356"/>
      <c r="B262" s="278" t="s">
        <v>46</v>
      </c>
      <c r="C262" s="256" t="s">
        <v>47</v>
      </c>
      <c r="D262" s="256" t="s">
        <v>48</v>
      </c>
      <c r="E262" s="256" t="s">
        <v>274</v>
      </c>
      <c r="F262" s="265" t="s">
        <v>50</v>
      </c>
      <c r="G262" s="256" t="s">
        <v>67</v>
      </c>
      <c r="H262" s="256" t="s">
        <v>52</v>
      </c>
      <c r="I262" s="281" t="s">
        <v>459</v>
      </c>
      <c r="J262" s="266" t="s">
        <v>192</v>
      </c>
      <c r="K262" s="256" t="s">
        <v>193</v>
      </c>
      <c r="L262" s="259">
        <v>1</v>
      </c>
      <c r="M262" s="259">
        <v>3</v>
      </c>
      <c r="N262" s="256" t="s">
        <v>460</v>
      </c>
      <c r="O262" s="256" t="s">
        <v>461</v>
      </c>
      <c r="P262" s="262" t="s">
        <v>462</v>
      </c>
      <c r="Q262" s="30"/>
      <c r="R262" s="222"/>
      <c r="S262" s="31"/>
      <c r="T262" s="31"/>
      <c r="U262" s="31"/>
      <c r="V262" s="34"/>
      <c r="W262" s="35"/>
      <c r="X262" s="36"/>
      <c r="Y262" s="36"/>
      <c r="Z262" s="36"/>
      <c r="AA262" s="63"/>
      <c r="AB262" s="35"/>
      <c r="AC262" s="64"/>
      <c r="AD262" s="64"/>
      <c r="AE262" s="368" t="s">
        <v>463</v>
      </c>
    </row>
    <row r="263" spans="1:31" ht="20.25" customHeight="1">
      <c r="A263" s="356"/>
      <c r="B263" s="275"/>
      <c r="C263" s="257"/>
      <c r="D263" s="257"/>
      <c r="E263" s="257"/>
      <c r="F263" s="257"/>
      <c r="G263" s="257"/>
      <c r="H263" s="257"/>
      <c r="I263" s="257"/>
      <c r="J263" s="257"/>
      <c r="K263" s="257"/>
      <c r="L263" s="260"/>
      <c r="M263" s="260"/>
      <c r="N263" s="257"/>
      <c r="O263" s="257"/>
      <c r="P263" s="263"/>
      <c r="Q263" s="22"/>
      <c r="R263" s="221"/>
      <c r="S263" s="23"/>
      <c r="T263" s="23"/>
      <c r="U263" s="23"/>
      <c r="V263" s="26"/>
      <c r="W263" s="25"/>
      <c r="X263" s="27"/>
      <c r="Y263" s="27"/>
      <c r="Z263" s="27"/>
      <c r="AA263" s="28"/>
      <c r="AB263" s="25"/>
      <c r="AC263" s="29"/>
      <c r="AD263" s="29"/>
      <c r="AE263" s="366"/>
    </row>
    <row r="264" spans="1:31" ht="20.25" customHeight="1">
      <c r="A264" s="356"/>
      <c r="B264" s="275"/>
      <c r="C264" s="257"/>
      <c r="D264" s="257"/>
      <c r="E264" s="257"/>
      <c r="F264" s="257"/>
      <c r="G264" s="257"/>
      <c r="H264" s="257"/>
      <c r="I264" s="257"/>
      <c r="J264" s="257"/>
      <c r="K264" s="257"/>
      <c r="L264" s="260"/>
      <c r="M264" s="260"/>
      <c r="N264" s="257"/>
      <c r="O264" s="257"/>
      <c r="P264" s="263"/>
      <c r="Q264" s="73"/>
      <c r="R264" s="227"/>
      <c r="S264" s="68"/>
      <c r="T264" s="68"/>
      <c r="U264" s="68"/>
      <c r="V264" s="34"/>
      <c r="W264" s="35"/>
      <c r="X264" s="36"/>
      <c r="Y264" s="27"/>
      <c r="Z264" s="27"/>
      <c r="AA264" s="28"/>
      <c r="AB264" s="25"/>
      <c r="AC264" s="29"/>
      <c r="AD264" s="29"/>
      <c r="AE264" s="366"/>
    </row>
    <row r="265" spans="1:31" ht="20.25" customHeight="1">
      <c r="A265" s="357"/>
      <c r="B265" s="275"/>
      <c r="C265" s="257"/>
      <c r="D265" s="257"/>
      <c r="E265" s="257"/>
      <c r="F265" s="257"/>
      <c r="G265" s="257"/>
      <c r="H265" s="257"/>
      <c r="I265" s="257"/>
      <c r="J265" s="257"/>
      <c r="K265" s="257"/>
      <c r="L265" s="260"/>
      <c r="M265" s="260"/>
      <c r="N265" s="257"/>
      <c r="O265" s="257"/>
      <c r="P265" s="263"/>
      <c r="Q265" s="30"/>
      <c r="R265" s="227"/>
      <c r="S265" s="68"/>
      <c r="T265" s="68"/>
      <c r="U265" s="68"/>
      <c r="V265" s="34"/>
      <c r="W265" s="35"/>
      <c r="X265" s="36"/>
      <c r="Y265" s="27"/>
      <c r="Z265" s="27"/>
      <c r="AA265" s="28"/>
      <c r="AB265" s="25"/>
      <c r="AC265" s="29"/>
      <c r="AD265" s="29"/>
      <c r="AE265" s="366"/>
    </row>
    <row r="266" spans="1:31" ht="42.75" customHeight="1">
      <c r="A266" s="358" t="s">
        <v>434</v>
      </c>
      <c r="B266" s="276"/>
      <c r="C266" s="258"/>
      <c r="D266" s="258"/>
      <c r="E266" s="258"/>
      <c r="F266" s="258"/>
      <c r="G266" s="258"/>
      <c r="H266" s="258"/>
      <c r="I266" s="258"/>
      <c r="J266" s="258"/>
      <c r="K266" s="258"/>
      <c r="L266" s="261"/>
      <c r="M266" s="261"/>
      <c r="N266" s="258"/>
      <c r="O266" s="258"/>
      <c r="P266" s="264"/>
      <c r="Q266" s="65"/>
      <c r="R266" s="226"/>
      <c r="S266" s="66"/>
      <c r="T266" s="66"/>
      <c r="U266" s="66"/>
      <c r="V266" s="67"/>
      <c r="W266" s="60"/>
      <c r="X266" s="58"/>
      <c r="Y266" s="58"/>
      <c r="Z266" s="58"/>
      <c r="AA266" s="59"/>
      <c r="AB266" s="60"/>
      <c r="AC266" s="61"/>
      <c r="AD266" s="61"/>
      <c r="AE266" s="367"/>
    </row>
    <row r="267" spans="1:31" ht="18" customHeight="1">
      <c r="A267" s="356"/>
      <c r="B267" s="278" t="s">
        <v>46</v>
      </c>
      <c r="C267" s="256" t="s">
        <v>47</v>
      </c>
      <c r="D267" s="256" t="s">
        <v>48</v>
      </c>
      <c r="E267" s="256" t="s">
        <v>274</v>
      </c>
      <c r="F267" s="265" t="s">
        <v>50</v>
      </c>
      <c r="G267" s="256" t="s">
        <v>67</v>
      </c>
      <c r="H267" s="256" t="s">
        <v>52</v>
      </c>
      <c r="I267" s="281" t="s">
        <v>464</v>
      </c>
      <c r="J267" s="266" t="s">
        <v>201</v>
      </c>
      <c r="K267" s="256" t="s">
        <v>313</v>
      </c>
      <c r="L267" s="259">
        <v>1</v>
      </c>
      <c r="M267" s="259">
        <v>1</v>
      </c>
      <c r="N267" s="256" t="s">
        <v>465</v>
      </c>
      <c r="O267" s="256" t="s">
        <v>466</v>
      </c>
      <c r="P267" s="262" t="s">
        <v>462</v>
      </c>
      <c r="Q267" s="30"/>
      <c r="R267" s="222"/>
      <c r="S267" s="31"/>
      <c r="T267" s="31"/>
      <c r="U267" s="31"/>
      <c r="V267" s="34"/>
      <c r="W267" s="35"/>
      <c r="X267" s="36"/>
      <c r="Y267" s="36"/>
      <c r="Z267" s="36"/>
      <c r="AA267" s="63"/>
      <c r="AB267" s="35"/>
      <c r="AC267" s="64"/>
      <c r="AD267" s="64"/>
      <c r="AE267" s="368"/>
    </row>
    <row r="268" spans="1:31" ht="18" customHeight="1">
      <c r="A268" s="356"/>
      <c r="B268" s="275"/>
      <c r="C268" s="257"/>
      <c r="D268" s="257"/>
      <c r="E268" s="257"/>
      <c r="F268" s="257"/>
      <c r="G268" s="257"/>
      <c r="H268" s="257"/>
      <c r="I268" s="257"/>
      <c r="J268" s="257"/>
      <c r="K268" s="257"/>
      <c r="L268" s="260"/>
      <c r="M268" s="260"/>
      <c r="N268" s="257"/>
      <c r="O268" s="257"/>
      <c r="P268" s="263"/>
      <c r="Q268" s="22"/>
      <c r="R268" s="221"/>
      <c r="S268" s="23"/>
      <c r="T268" s="23"/>
      <c r="U268" s="23"/>
      <c r="V268" s="26"/>
      <c r="W268" s="25"/>
      <c r="X268" s="27"/>
      <c r="Y268" s="27"/>
      <c r="Z268" s="27"/>
      <c r="AA268" s="28"/>
      <c r="AB268" s="25"/>
      <c r="AC268" s="29"/>
      <c r="AD268" s="29"/>
      <c r="AE268" s="366"/>
    </row>
    <row r="269" spans="1:31" ht="18" customHeight="1">
      <c r="A269" s="356"/>
      <c r="B269" s="275"/>
      <c r="C269" s="257"/>
      <c r="D269" s="257"/>
      <c r="E269" s="257"/>
      <c r="F269" s="257"/>
      <c r="G269" s="257"/>
      <c r="H269" s="257"/>
      <c r="I269" s="257"/>
      <c r="J269" s="257"/>
      <c r="K269" s="257"/>
      <c r="L269" s="260"/>
      <c r="M269" s="260"/>
      <c r="N269" s="257"/>
      <c r="O269" s="257"/>
      <c r="P269" s="263"/>
      <c r="Q269" s="73"/>
      <c r="R269" s="227"/>
      <c r="S269" s="68"/>
      <c r="T269" s="68"/>
      <c r="U269" s="68"/>
      <c r="V269" s="34"/>
      <c r="W269" s="35"/>
      <c r="X269" s="36"/>
      <c r="Y269" s="27"/>
      <c r="Z269" s="27"/>
      <c r="AA269" s="28"/>
      <c r="AB269" s="25"/>
      <c r="AC269" s="29"/>
      <c r="AD269" s="29"/>
      <c r="AE269" s="366"/>
    </row>
    <row r="270" spans="1:31" ht="18" customHeight="1">
      <c r="A270" s="356"/>
      <c r="B270" s="275"/>
      <c r="C270" s="257"/>
      <c r="D270" s="257"/>
      <c r="E270" s="257"/>
      <c r="F270" s="257"/>
      <c r="G270" s="257"/>
      <c r="H270" s="257"/>
      <c r="I270" s="257"/>
      <c r="J270" s="257"/>
      <c r="K270" s="257"/>
      <c r="L270" s="260"/>
      <c r="M270" s="260"/>
      <c r="N270" s="257"/>
      <c r="O270" s="257"/>
      <c r="P270" s="263"/>
      <c r="Q270" s="30"/>
      <c r="R270" s="227"/>
      <c r="S270" s="68"/>
      <c r="T270" s="68"/>
      <c r="U270" s="68"/>
      <c r="V270" s="34"/>
      <c r="W270" s="35"/>
      <c r="X270" s="36"/>
      <c r="Y270" s="27"/>
      <c r="Z270" s="27"/>
      <c r="AA270" s="28"/>
      <c r="AB270" s="25"/>
      <c r="AC270" s="29"/>
      <c r="AD270" s="29"/>
      <c r="AE270" s="366"/>
    </row>
    <row r="271" spans="1:31" ht="54" customHeight="1">
      <c r="A271" s="359"/>
      <c r="B271" s="276"/>
      <c r="C271" s="258"/>
      <c r="D271" s="258"/>
      <c r="E271" s="258"/>
      <c r="F271" s="258"/>
      <c r="G271" s="258"/>
      <c r="H271" s="258"/>
      <c r="I271" s="258"/>
      <c r="J271" s="258"/>
      <c r="K271" s="258"/>
      <c r="L271" s="261"/>
      <c r="M271" s="261"/>
      <c r="N271" s="258"/>
      <c r="O271" s="258"/>
      <c r="P271" s="264"/>
      <c r="Q271" s="65"/>
      <c r="R271" s="226"/>
      <c r="S271" s="66"/>
      <c r="T271" s="66"/>
      <c r="U271" s="66"/>
      <c r="V271" s="67"/>
      <c r="W271" s="60"/>
      <c r="X271" s="58"/>
      <c r="Y271" s="58"/>
      <c r="Z271" s="58"/>
      <c r="AA271" s="59"/>
      <c r="AB271" s="60"/>
      <c r="AC271" s="61"/>
      <c r="AD271" s="61"/>
      <c r="AE271" s="367"/>
    </row>
    <row r="272" spans="1:31" ht="22.5" customHeight="1">
      <c r="A272" s="360"/>
      <c r="B272" s="217"/>
      <c r="C272" s="217"/>
      <c r="D272" s="217"/>
      <c r="E272" s="217"/>
      <c r="F272" s="217"/>
      <c r="G272" s="217"/>
      <c r="H272" s="217"/>
      <c r="I272" s="217"/>
      <c r="J272" s="217"/>
      <c r="K272" s="217"/>
      <c r="L272" s="218"/>
      <c r="M272" s="218"/>
      <c r="N272" s="217"/>
      <c r="O272" s="217"/>
      <c r="P272" s="219"/>
      <c r="Q272" s="370" t="s">
        <v>467</v>
      </c>
      <c r="R272" s="363"/>
      <c r="S272" s="363"/>
      <c r="T272" s="363"/>
      <c r="U272" s="363"/>
      <c r="V272" s="363"/>
      <c r="W272" s="363"/>
      <c r="X272" s="363"/>
      <c r="Y272" s="364"/>
      <c r="Z272" s="77" t="s">
        <v>208</v>
      </c>
      <c r="AA272" s="80">
        <f>SUM(AA247:AA271)</f>
        <v>148.97000000000003</v>
      </c>
      <c r="AB272" s="287"/>
      <c r="AC272" s="286"/>
      <c r="AD272" s="286"/>
      <c r="AE272" s="288"/>
    </row>
    <row r="273" spans="1:31" ht="19.5" customHeight="1">
      <c r="A273" s="355" t="s">
        <v>468</v>
      </c>
      <c r="B273" s="282" t="s">
        <v>78</v>
      </c>
      <c r="C273" s="270" t="s">
        <v>79</v>
      </c>
      <c r="D273" s="270" t="s">
        <v>105</v>
      </c>
      <c r="E273" s="270" t="s">
        <v>210</v>
      </c>
      <c r="F273" s="271" t="s">
        <v>82</v>
      </c>
      <c r="G273" s="270" t="s">
        <v>67</v>
      </c>
      <c r="H273" s="270" t="s">
        <v>52</v>
      </c>
      <c r="I273" s="335" t="s">
        <v>469</v>
      </c>
      <c r="J273" s="270" t="s">
        <v>436</v>
      </c>
      <c r="K273" s="270" t="s">
        <v>437</v>
      </c>
      <c r="L273" s="279">
        <v>3</v>
      </c>
      <c r="M273" s="279">
        <v>3</v>
      </c>
      <c r="N273" s="270" t="s">
        <v>470</v>
      </c>
      <c r="O273" s="270" t="s">
        <v>471</v>
      </c>
      <c r="P273" s="280" t="s">
        <v>472</v>
      </c>
      <c r="Q273" s="13" t="s">
        <v>115</v>
      </c>
      <c r="R273" s="220" t="s">
        <v>116</v>
      </c>
      <c r="S273" s="14"/>
      <c r="T273" s="32" t="s">
        <v>61</v>
      </c>
      <c r="U273" s="33" t="s">
        <v>62</v>
      </c>
      <c r="V273" s="17"/>
      <c r="W273" s="18"/>
      <c r="X273" s="19"/>
      <c r="Y273" s="19"/>
      <c r="Z273" s="19"/>
      <c r="AA273" s="20">
        <f>+SUM(Z274:Z277)</f>
        <v>24.214400000000001</v>
      </c>
      <c r="AB273" s="18"/>
      <c r="AC273" s="21"/>
      <c r="AD273" s="21"/>
      <c r="AE273" s="365" t="s">
        <v>473</v>
      </c>
    </row>
    <row r="274" spans="1:31" ht="19.5" customHeight="1">
      <c r="A274" s="356"/>
      <c r="B274" s="275"/>
      <c r="C274" s="257"/>
      <c r="D274" s="257"/>
      <c r="E274" s="257"/>
      <c r="F274" s="257"/>
      <c r="G274" s="257"/>
      <c r="H274" s="257"/>
      <c r="I274" s="336"/>
      <c r="J274" s="257"/>
      <c r="K274" s="257"/>
      <c r="L274" s="260"/>
      <c r="M274" s="260"/>
      <c r="N274" s="257"/>
      <c r="O274" s="257"/>
      <c r="P274" s="263"/>
      <c r="Q274" s="22"/>
      <c r="R274" s="221" t="s">
        <v>474</v>
      </c>
      <c r="S274" s="23"/>
      <c r="T274" s="23"/>
      <c r="U274" s="23"/>
      <c r="V274" s="26">
        <v>10</v>
      </c>
      <c r="W274" s="25" t="s">
        <v>63</v>
      </c>
      <c r="X274" s="27">
        <v>1.65</v>
      </c>
      <c r="Y274" s="27">
        <f t="shared" ref="Y274:Y277" si="35">+V274*X274</f>
        <v>16.5</v>
      </c>
      <c r="Z274" s="27">
        <f t="shared" ref="Z274:Z277" si="36">+Y274*1.12</f>
        <v>18.48</v>
      </c>
      <c r="AA274" s="28"/>
      <c r="AB274" s="25"/>
      <c r="AC274" s="29" t="s">
        <v>64</v>
      </c>
      <c r="AD274" s="29"/>
      <c r="AE274" s="366"/>
    </row>
    <row r="275" spans="1:31" ht="19.5" customHeight="1">
      <c r="A275" s="356"/>
      <c r="B275" s="275"/>
      <c r="C275" s="257"/>
      <c r="D275" s="257"/>
      <c r="E275" s="257"/>
      <c r="F275" s="257"/>
      <c r="G275" s="257"/>
      <c r="H275" s="257"/>
      <c r="I275" s="336"/>
      <c r="J275" s="257"/>
      <c r="K275" s="257"/>
      <c r="L275" s="260"/>
      <c r="M275" s="260"/>
      <c r="N275" s="257"/>
      <c r="O275" s="257"/>
      <c r="P275" s="263"/>
      <c r="Q275" s="73"/>
      <c r="R275" s="227" t="s">
        <v>226</v>
      </c>
      <c r="S275" s="68"/>
      <c r="T275" s="68"/>
      <c r="U275" s="68"/>
      <c r="V275" s="34">
        <v>3</v>
      </c>
      <c r="W275" s="25" t="s">
        <v>63</v>
      </c>
      <c r="X275" s="36">
        <v>0.28999999999999998</v>
      </c>
      <c r="Y275" s="27">
        <f t="shared" si="35"/>
        <v>0.86999999999999988</v>
      </c>
      <c r="Z275" s="27">
        <f t="shared" si="36"/>
        <v>0.97439999999999993</v>
      </c>
      <c r="AA275" s="28"/>
      <c r="AB275" s="25"/>
      <c r="AC275" s="29" t="s">
        <v>64</v>
      </c>
      <c r="AD275" s="29"/>
      <c r="AE275" s="366"/>
    </row>
    <row r="276" spans="1:31" ht="19.5" customHeight="1">
      <c r="A276" s="356"/>
      <c r="B276" s="275"/>
      <c r="C276" s="257"/>
      <c r="D276" s="257"/>
      <c r="E276" s="257"/>
      <c r="F276" s="257"/>
      <c r="G276" s="257"/>
      <c r="H276" s="257"/>
      <c r="I276" s="336"/>
      <c r="J276" s="257"/>
      <c r="K276" s="257"/>
      <c r="L276" s="260"/>
      <c r="M276" s="260"/>
      <c r="N276" s="257"/>
      <c r="O276" s="257"/>
      <c r="P276" s="263"/>
      <c r="Q276" s="30"/>
      <c r="R276" s="227" t="s">
        <v>475</v>
      </c>
      <c r="S276" s="68"/>
      <c r="T276" s="68"/>
      <c r="U276" s="68"/>
      <c r="V276" s="34">
        <v>1</v>
      </c>
      <c r="W276" s="35" t="s">
        <v>118</v>
      </c>
      <c r="X276" s="36">
        <v>1.8</v>
      </c>
      <c r="Y276" s="27">
        <f t="shared" si="35"/>
        <v>1.8</v>
      </c>
      <c r="Z276" s="27">
        <f t="shared" si="36"/>
        <v>2.0160000000000005</v>
      </c>
      <c r="AA276" s="28"/>
      <c r="AB276" s="25"/>
      <c r="AC276" s="29" t="s">
        <v>64</v>
      </c>
      <c r="AD276" s="29"/>
      <c r="AE276" s="366"/>
    </row>
    <row r="277" spans="1:31" ht="19.5" customHeight="1">
      <c r="A277" s="356"/>
      <c r="B277" s="276"/>
      <c r="C277" s="258"/>
      <c r="D277" s="258"/>
      <c r="E277" s="258"/>
      <c r="F277" s="258"/>
      <c r="G277" s="258"/>
      <c r="H277" s="258"/>
      <c r="I277" s="337"/>
      <c r="J277" s="258"/>
      <c r="K277" s="258"/>
      <c r="L277" s="261"/>
      <c r="M277" s="261"/>
      <c r="N277" s="258"/>
      <c r="O277" s="258"/>
      <c r="P277" s="264"/>
      <c r="Q277" s="65"/>
      <c r="R277" s="226" t="s">
        <v>129</v>
      </c>
      <c r="S277" s="66"/>
      <c r="T277" s="66"/>
      <c r="U277" s="66"/>
      <c r="V277" s="67">
        <v>5</v>
      </c>
      <c r="W277" s="60" t="s">
        <v>63</v>
      </c>
      <c r="X277" s="58">
        <v>0.49</v>
      </c>
      <c r="Y277" s="58">
        <f t="shared" si="35"/>
        <v>2.4500000000000002</v>
      </c>
      <c r="Z277" s="58">
        <f t="shared" si="36"/>
        <v>2.7440000000000007</v>
      </c>
      <c r="AA277" s="59"/>
      <c r="AB277" s="60"/>
      <c r="AC277" s="61" t="s">
        <v>64</v>
      </c>
      <c r="AD277" s="61"/>
      <c r="AE277" s="367"/>
    </row>
    <row r="278" spans="1:31" ht="33.75" customHeight="1">
      <c r="A278" s="356"/>
      <c r="B278" s="278" t="s">
        <v>46</v>
      </c>
      <c r="C278" s="256" t="s">
        <v>47</v>
      </c>
      <c r="D278" s="256" t="s">
        <v>93</v>
      </c>
      <c r="E278" s="256" t="s">
        <v>256</v>
      </c>
      <c r="F278" s="265" t="s">
        <v>50</v>
      </c>
      <c r="G278" s="256" t="s">
        <v>257</v>
      </c>
      <c r="H278" s="256" t="s">
        <v>121</v>
      </c>
      <c r="I278" s="281" t="s">
        <v>476</v>
      </c>
      <c r="J278" s="266" t="s">
        <v>445</v>
      </c>
      <c r="K278" s="256" t="s">
        <v>446</v>
      </c>
      <c r="L278" s="259">
        <v>1</v>
      </c>
      <c r="M278" s="259">
        <v>1</v>
      </c>
      <c r="N278" s="256" t="s">
        <v>477</v>
      </c>
      <c r="O278" s="256" t="s">
        <v>478</v>
      </c>
      <c r="P278" s="262" t="s">
        <v>479</v>
      </c>
      <c r="Q278" s="30" t="s">
        <v>185</v>
      </c>
      <c r="R278" s="222" t="s">
        <v>186</v>
      </c>
      <c r="S278" s="31"/>
      <c r="T278" s="32" t="s">
        <v>61</v>
      </c>
      <c r="U278" s="33" t="s">
        <v>62</v>
      </c>
      <c r="V278" s="34"/>
      <c r="W278" s="35"/>
      <c r="X278" s="36"/>
      <c r="Y278" s="36"/>
      <c r="Z278" s="36"/>
      <c r="AA278" s="63">
        <f>+SUM(Z279:Z282)</f>
        <v>120.96000000000001</v>
      </c>
      <c r="AB278" s="35"/>
      <c r="AC278" s="64"/>
      <c r="AD278" s="64"/>
      <c r="AE278" s="292"/>
    </row>
    <row r="279" spans="1:31" ht="18" customHeight="1">
      <c r="A279" s="356"/>
      <c r="B279" s="275"/>
      <c r="C279" s="257"/>
      <c r="D279" s="257"/>
      <c r="E279" s="257"/>
      <c r="F279" s="257"/>
      <c r="G279" s="257"/>
      <c r="H279" s="257"/>
      <c r="I279" s="257"/>
      <c r="J279" s="257"/>
      <c r="K279" s="257"/>
      <c r="L279" s="260"/>
      <c r="M279" s="260"/>
      <c r="N279" s="257"/>
      <c r="O279" s="257"/>
      <c r="P279" s="263"/>
      <c r="Q279" s="22"/>
      <c r="R279" s="221" t="s">
        <v>187</v>
      </c>
      <c r="S279" s="23"/>
      <c r="T279" s="23"/>
      <c r="U279" s="23"/>
      <c r="V279" s="26">
        <v>3</v>
      </c>
      <c r="W279" s="25" t="s">
        <v>63</v>
      </c>
      <c r="X279" s="27">
        <v>9</v>
      </c>
      <c r="Y279" s="27">
        <f t="shared" ref="Y279:Y282" si="37">+V279*X279</f>
        <v>27</v>
      </c>
      <c r="Z279" s="27">
        <f t="shared" ref="Z279:Z282" si="38">+Y279*1.12</f>
        <v>30.240000000000002</v>
      </c>
      <c r="AA279" s="28"/>
      <c r="AB279" s="25"/>
      <c r="AC279" s="29" t="s">
        <v>64</v>
      </c>
      <c r="AD279" s="29"/>
      <c r="AE279" s="290"/>
    </row>
    <row r="280" spans="1:31" ht="18" customHeight="1">
      <c r="A280" s="356"/>
      <c r="B280" s="275"/>
      <c r="C280" s="257"/>
      <c r="D280" s="257"/>
      <c r="E280" s="257"/>
      <c r="F280" s="257"/>
      <c r="G280" s="257"/>
      <c r="H280" s="257"/>
      <c r="I280" s="257"/>
      <c r="J280" s="257"/>
      <c r="K280" s="257"/>
      <c r="L280" s="260"/>
      <c r="M280" s="260"/>
      <c r="N280" s="257"/>
      <c r="O280" s="257"/>
      <c r="P280" s="263"/>
      <c r="Q280" s="73"/>
      <c r="R280" s="227" t="s">
        <v>189</v>
      </c>
      <c r="S280" s="68"/>
      <c r="T280" s="68"/>
      <c r="U280" s="68"/>
      <c r="V280" s="34">
        <v>3</v>
      </c>
      <c r="W280" s="35" t="s">
        <v>63</v>
      </c>
      <c r="X280" s="36">
        <v>9</v>
      </c>
      <c r="Y280" s="27">
        <f t="shared" si="37"/>
        <v>27</v>
      </c>
      <c r="Z280" s="27">
        <f t="shared" si="38"/>
        <v>30.240000000000002</v>
      </c>
      <c r="AA280" s="28"/>
      <c r="AB280" s="25"/>
      <c r="AC280" s="29" t="s">
        <v>64</v>
      </c>
      <c r="AD280" s="29"/>
      <c r="AE280" s="290"/>
    </row>
    <row r="281" spans="1:31" ht="18" customHeight="1">
      <c r="A281" s="356"/>
      <c r="B281" s="275"/>
      <c r="C281" s="257"/>
      <c r="D281" s="257"/>
      <c r="E281" s="257"/>
      <c r="F281" s="257"/>
      <c r="G281" s="257"/>
      <c r="H281" s="257"/>
      <c r="I281" s="257"/>
      <c r="J281" s="257"/>
      <c r="K281" s="257"/>
      <c r="L281" s="260"/>
      <c r="M281" s="260"/>
      <c r="N281" s="257"/>
      <c r="O281" s="257"/>
      <c r="P281" s="263"/>
      <c r="Q281" s="30"/>
      <c r="R281" s="227" t="s">
        <v>188</v>
      </c>
      <c r="S281" s="68"/>
      <c r="T281" s="68"/>
      <c r="U281" s="68"/>
      <c r="V281" s="34">
        <v>3</v>
      </c>
      <c r="W281" s="35" t="s">
        <v>63</v>
      </c>
      <c r="X281" s="36">
        <v>9</v>
      </c>
      <c r="Y281" s="27">
        <f t="shared" si="37"/>
        <v>27</v>
      </c>
      <c r="Z281" s="27">
        <f t="shared" si="38"/>
        <v>30.240000000000002</v>
      </c>
      <c r="AA281" s="28"/>
      <c r="AB281" s="25"/>
      <c r="AC281" s="29" t="s">
        <v>64</v>
      </c>
      <c r="AD281" s="29"/>
      <c r="AE281" s="290"/>
    </row>
    <row r="282" spans="1:31" ht="36" customHeight="1">
      <c r="A282" s="356"/>
      <c r="B282" s="276"/>
      <c r="C282" s="258"/>
      <c r="D282" s="258"/>
      <c r="E282" s="258"/>
      <c r="F282" s="258"/>
      <c r="G282" s="258"/>
      <c r="H282" s="258"/>
      <c r="I282" s="258"/>
      <c r="J282" s="258"/>
      <c r="K282" s="258"/>
      <c r="L282" s="261"/>
      <c r="M282" s="261"/>
      <c r="N282" s="258"/>
      <c r="O282" s="258"/>
      <c r="P282" s="264"/>
      <c r="Q282" s="65"/>
      <c r="R282" s="226" t="s">
        <v>190</v>
      </c>
      <c r="S282" s="66"/>
      <c r="T282" s="66"/>
      <c r="U282" s="66"/>
      <c r="V282" s="67">
        <v>3</v>
      </c>
      <c r="W282" s="60" t="s">
        <v>63</v>
      </c>
      <c r="X282" s="58">
        <v>9</v>
      </c>
      <c r="Y282" s="58">
        <f t="shared" si="37"/>
        <v>27</v>
      </c>
      <c r="Z282" s="58">
        <f t="shared" si="38"/>
        <v>30.240000000000002</v>
      </c>
      <c r="AA282" s="59"/>
      <c r="AB282" s="60"/>
      <c r="AC282" s="61" t="s">
        <v>64</v>
      </c>
      <c r="AD282" s="61"/>
      <c r="AE282" s="291"/>
    </row>
    <row r="283" spans="1:31" ht="23.25" customHeight="1">
      <c r="A283" s="356"/>
      <c r="B283" s="278" t="s">
        <v>78</v>
      </c>
      <c r="C283" s="256" t="s">
        <v>79</v>
      </c>
      <c r="D283" s="256" t="s">
        <v>105</v>
      </c>
      <c r="E283" s="256" t="s">
        <v>210</v>
      </c>
      <c r="F283" s="265" t="s">
        <v>82</v>
      </c>
      <c r="G283" s="256" t="s">
        <v>107</v>
      </c>
      <c r="H283" s="256" t="s">
        <v>52</v>
      </c>
      <c r="I283" s="281" t="s">
        <v>480</v>
      </c>
      <c r="J283" s="266" t="s">
        <v>452</v>
      </c>
      <c r="K283" s="256" t="s">
        <v>453</v>
      </c>
      <c r="L283" s="284">
        <v>1</v>
      </c>
      <c r="M283" s="284">
        <v>1</v>
      </c>
      <c r="N283" s="256" t="s">
        <v>481</v>
      </c>
      <c r="O283" s="256" t="s">
        <v>482</v>
      </c>
      <c r="P283" s="262" t="s">
        <v>483</v>
      </c>
      <c r="Q283" s="30" t="s">
        <v>115</v>
      </c>
      <c r="R283" s="222" t="s">
        <v>116</v>
      </c>
      <c r="S283" s="31"/>
      <c r="T283" s="32" t="s">
        <v>61</v>
      </c>
      <c r="U283" s="33" t="s">
        <v>62</v>
      </c>
      <c r="V283" s="34"/>
      <c r="W283" s="35"/>
      <c r="X283" s="36"/>
      <c r="Y283" s="36"/>
      <c r="Z283" s="36"/>
      <c r="AA283" s="63">
        <f>+Z284</f>
        <v>0.56999999999999995</v>
      </c>
      <c r="AB283" s="35"/>
      <c r="AC283" s="64"/>
      <c r="AD283" s="64"/>
      <c r="AE283" s="292"/>
    </row>
    <row r="284" spans="1:31" ht="23.25" customHeight="1">
      <c r="A284" s="356"/>
      <c r="B284" s="275"/>
      <c r="C284" s="257"/>
      <c r="D284" s="257"/>
      <c r="E284" s="257"/>
      <c r="F284" s="257"/>
      <c r="G284" s="257"/>
      <c r="H284" s="257"/>
      <c r="I284" s="257"/>
      <c r="J284" s="257"/>
      <c r="K284" s="257"/>
      <c r="L284" s="260"/>
      <c r="M284" s="260"/>
      <c r="N284" s="257"/>
      <c r="O284" s="257"/>
      <c r="P284" s="263"/>
      <c r="Q284" s="22"/>
      <c r="R284" s="221" t="s">
        <v>985</v>
      </c>
      <c r="S284" s="23"/>
      <c r="T284" s="23"/>
      <c r="U284" s="23"/>
      <c r="V284" s="26">
        <v>1</v>
      </c>
      <c r="W284" s="25" t="s">
        <v>63</v>
      </c>
      <c r="X284" s="27">
        <v>0.56999999999999995</v>
      </c>
      <c r="Y284" s="27">
        <f>+V284*X284</f>
        <v>0.56999999999999995</v>
      </c>
      <c r="Z284" s="27">
        <f>+Y284</f>
        <v>0.56999999999999995</v>
      </c>
      <c r="AA284" s="28"/>
      <c r="AB284" s="25"/>
      <c r="AC284" s="29" t="s">
        <v>64</v>
      </c>
      <c r="AD284" s="29"/>
      <c r="AE284" s="290"/>
    </row>
    <row r="285" spans="1:31" ht="23.25" customHeight="1">
      <c r="A285" s="356"/>
      <c r="B285" s="275"/>
      <c r="C285" s="257"/>
      <c r="D285" s="257"/>
      <c r="E285" s="257"/>
      <c r="F285" s="257"/>
      <c r="G285" s="257"/>
      <c r="H285" s="257"/>
      <c r="I285" s="257"/>
      <c r="J285" s="257"/>
      <c r="K285" s="257"/>
      <c r="L285" s="260"/>
      <c r="M285" s="260"/>
      <c r="N285" s="257"/>
      <c r="O285" s="257"/>
      <c r="P285" s="263"/>
      <c r="Q285" s="193" t="s">
        <v>484</v>
      </c>
      <c r="R285" s="230" t="s">
        <v>485</v>
      </c>
      <c r="S285" s="82"/>
      <c r="T285" s="32" t="s">
        <v>486</v>
      </c>
      <c r="U285" s="33" t="s">
        <v>487</v>
      </c>
      <c r="V285" s="83"/>
      <c r="W285" s="83"/>
      <c r="X285" s="84"/>
      <c r="Y285" s="84"/>
      <c r="Z285" s="84"/>
      <c r="AA285" s="212">
        <f>Z286</f>
        <v>1600</v>
      </c>
      <c r="AB285" s="83"/>
      <c r="AC285" s="85"/>
      <c r="AD285" s="85"/>
      <c r="AE285" s="290"/>
    </row>
    <row r="286" spans="1:31" ht="45.75" customHeight="1">
      <c r="A286" s="356"/>
      <c r="B286" s="275"/>
      <c r="C286" s="257"/>
      <c r="D286" s="257"/>
      <c r="E286" s="257"/>
      <c r="F286" s="257"/>
      <c r="G286" s="257"/>
      <c r="H286" s="257"/>
      <c r="I286" s="257"/>
      <c r="J286" s="257"/>
      <c r="K286" s="257"/>
      <c r="L286" s="260"/>
      <c r="M286" s="260"/>
      <c r="N286" s="257"/>
      <c r="O286" s="257"/>
      <c r="P286" s="263"/>
      <c r="Q286" s="86"/>
      <c r="R286" s="231" t="s">
        <v>488</v>
      </c>
      <c r="S286" s="87"/>
      <c r="T286" s="88"/>
      <c r="U286" s="88"/>
      <c r="V286" s="89"/>
      <c r="W286" s="89"/>
      <c r="X286" s="90"/>
      <c r="Y286" s="90"/>
      <c r="Z286" s="213">
        <v>1600</v>
      </c>
      <c r="AA286" s="90"/>
      <c r="AB286" s="89"/>
      <c r="AC286" s="91"/>
      <c r="AD286" s="92" t="s">
        <v>64</v>
      </c>
      <c r="AE286" s="290"/>
    </row>
    <row r="287" spans="1:31" ht="42.75" customHeight="1">
      <c r="A287" s="356"/>
      <c r="B287" s="275"/>
      <c r="C287" s="257"/>
      <c r="D287" s="257"/>
      <c r="E287" s="257"/>
      <c r="F287" s="257"/>
      <c r="G287" s="257"/>
      <c r="H287" s="257"/>
      <c r="I287" s="257"/>
      <c r="J287" s="257"/>
      <c r="K287" s="257"/>
      <c r="L287" s="260"/>
      <c r="M287" s="260"/>
      <c r="N287" s="257"/>
      <c r="O287" s="257"/>
      <c r="P287" s="263"/>
      <c r="Q287" s="93" t="s">
        <v>489</v>
      </c>
      <c r="R287" s="232" t="s">
        <v>490</v>
      </c>
      <c r="S287" s="94"/>
      <c r="T287" s="200"/>
      <c r="U287" s="200"/>
      <c r="V287" s="95"/>
      <c r="W287" s="96"/>
      <c r="X287" s="97"/>
      <c r="Y287" s="97"/>
      <c r="Z287" s="97"/>
      <c r="AA287" s="98">
        <f>+Z288</f>
        <v>2749.43</v>
      </c>
      <c r="AB287" s="96"/>
      <c r="AC287" s="99"/>
      <c r="AD287" s="99"/>
      <c r="AE287" s="290"/>
    </row>
    <row r="288" spans="1:31" s="198" customFormat="1" ht="27" customHeight="1">
      <c r="A288" s="359"/>
      <c r="B288" s="275"/>
      <c r="C288" s="283"/>
      <c r="D288" s="283"/>
      <c r="E288" s="283"/>
      <c r="F288" s="283"/>
      <c r="G288" s="283"/>
      <c r="H288" s="283"/>
      <c r="I288" s="283"/>
      <c r="J288" s="283"/>
      <c r="K288" s="283"/>
      <c r="L288" s="285"/>
      <c r="M288" s="285"/>
      <c r="N288" s="283"/>
      <c r="O288" s="283"/>
      <c r="P288" s="263"/>
      <c r="Q288" s="204"/>
      <c r="R288" s="233" t="s">
        <v>491</v>
      </c>
      <c r="S288" s="205"/>
      <c r="T288" s="205"/>
      <c r="U288" s="205"/>
      <c r="V288" s="206">
        <v>1</v>
      </c>
      <c r="W288" s="207" t="s">
        <v>63</v>
      </c>
      <c r="X288" s="208">
        <v>2749.43</v>
      </c>
      <c r="Y288" s="208">
        <v>2749.43</v>
      </c>
      <c r="Z288" s="208">
        <v>2749.43</v>
      </c>
      <c r="AA288" s="208"/>
      <c r="AB288" s="207"/>
      <c r="AC288" s="210"/>
      <c r="AD288" s="211" t="s">
        <v>64</v>
      </c>
      <c r="AE288" s="290"/>
    </row>
    <row r="289" spans="1:31" s="198" customFormat="1" ht="18" customHeight="1">
      <c r="A289" s="359"/>
      <c r="B289" s="275"/>
      <c r="C289" s="283"/>
      <c r="D289" s="283"/>
      <c r="E289" s="283"/>
      <c r="F289" s="283"/>
      <c r="G289" s="283"/>
      <c r="H289" s="283"/>
      <c r="I289" s="283"/>
      <c r="J289" s="283"/>
      <c r="K289" s="283"/>
      <c r="L289" s="285"/>
      <c r="M289" s="285"/>
      <c r="N289" s="283"/>
      <c r="O289" s="283"/>
      <c r="P289" s="263"/>
      <c r="Q289" s="204" t="s">
        <v>986</v>
      </c>
      <c r="R289" s="230" t="s">
        <v>485</v>
      </c>
      <c r="S289" s="205"/>
      <c r="T289" s="205"/>
      <c r="U289" s="205"/>
      <c r="V289" s="206"/>
      <c r="W289" s="207"/>
      <c r="X289" s="208"/>
      <c r="Y289" s="208"/>
      <c r="Z289" s="208"/>
      <c r="AA289" s="209">
        <f>+SUM(Z290:Z303)</f>
        <v>9000.0024347826075</v>
      </c>
      <c r="AB289" s="207"/>
      <c r="AC289" s="210"/>
      <c r="AD289" s="211"/>
      <c r="AE289" s="290"/>
    </row>
    <row r="290" spans="1:31" s="198" customFormat="1" ht="25.5">
      <c r="A290" s="359"/>
      <c r="B290" s="275"/>
      <c r="C290" s="283"/>
      <c r="D290" s="283"/>
      <c r="E290" s="283"/>
      <c r="F290" s="283"/>
      <c r="G290" s="283"/>
      <c r="H290" s="283"/>
      <c r="I290" s="283"/>
      <c r="J290" s="283"/>
      <c r="K290" s="283"/>
      <c r="L290" s="285"/>
      <c r="M290" s="285"/>
      <c r="N290" s="283"/>
      <c r="O290" s="283"/>
      <c r="P290" s="263"/>
      <c r="Q290" s="204"/>
      <c r="R290" s="233" t="s">
        <v>987</v>
      </c>
      <c r="S290" s="205"/>
      <c r="T290" s="205"/>
      <c r="U290" s="205"/>
      <c r="V290" s="206">
        <v>1</v>
      </c>
      <c r="W290" s="207" t="s">
        <v>63</v>
      </c>
      <c r="X290" s="208">
        <v>580.35714285714278</v>
      </c>
      <c r="Y290" s="208">
        <f>+V290*X290</f>
        <v>580.35714285714278</v>
      </c>
      <c r="Z290" s="208">
        <f>+Y290*1.12</f>
        <v>650</v>
      </c>
      <c r="AA290" s="209"/>
      <c r="AB290" s="207"/>
      <c r="AC290" s="210"/>
      <c r="AD290" s="211" t="s">
        <v>64</v>
      </c>
      <c r="AE290" s="290"/>
    </row>
    <row r="291" spans="1:31" s="198" customFormat="1" ht="15.75">
      <c r="A291" s="359"/>
      <c r="B291" s="275"/>
      <c r="C291" s="283"/>
      <c r="D291" s="283"/>
      <c r="E291" s="283"/>
      <c r="F291" s="283"/>
      <c r="G291" s="283"/>
      <c r="H291" s="283"/>
      <c r="I291" s="283"/>
      <c r="J291" s="283"/>
      <c r="K291" s="283"/>
      <c r="L291" s="285"/>
      <c r="M291" s="285"/>
      <c r="N291" s="283"/>
      <c r="O291" s="283"/>
      <c r="P291" s="263"/>
      <c r="Q291" s="204"/>
      <c r="R291" s="233" t="s">
        <v>988</v>
      </c>
      <c r="S291" s="205"/>
      <c r="T291" s="205"/>
      <c r="U291" s="205"/>
      <c r="V291" s="206">
        <v>2</v>
      </c>
      <c r="W291" s="207" t="s">
        <v>63</v>
      </c>
      <c r="X291" s="208">
        <v>1339.2857142857142</v>
      </c>
      <c r="Y291" s="208">
        <f t="shared" ref="Y291:Y303" si="39">+V291*X291</f>
        <v>2678.5714285714284</v>
      </c>
      <c r="Z291" s="208">
        <f t="shared" ref="Z291:Z303" si="40">+Y291*1.12</f>
        <v>3000</v>
      </c>
      <c r="AA291" s="209"/>
      <c r="AB291" s="207"/>
      <c r="AC291" s="210"/>
      <c r="AD291" s="211" t="s">
        <v>64</v>
      </c>
      <c r="AE291" s="290"/>
    </row>
    <row r="292" spans="1:31" s="198" customFormat="1" ht="15.75">
      <c r="A292" s="359"/>
      <c r="B292" s="275"/>
      <c r="C292" s="283"/>
      <c r="D292" s="283"/>
      <c r="E292" s="283"/>
      <c r="F292" s="283"/>
      <c r="G292" s="283"/>
      <c r="H292" s="283"/>
      <c r="I292" s="283"/>
      <c r="J292" s="283"/>
      <c r="K292" s="283"/>
      <c r="L292" s="285"/>
      <c r="M292" s="285"/>
      <c r="N292" s="283"/>
      <c r="O292" s="283"/>
      <c r="P292" s="263"/>
      <c r="Q292" s="204"/>
      <c r="R292" s="233" t="s">
        <v>989</v>
      </c>
      <c r="S292" s="205"/>
      <c r="T292" s="205"/>
      <c r="U292" s="205"/>
      <c r="V292" s="206">
        <v>2</v>
      </c>
      <c r="W292" s="207" t="s">
        <v>63</v>
      </c>
      <c r="X292" s="208">
        <v>133.92857142857142</v>
      </c>
      <c r="Y292" s="208">
        <f t="shared" si="39"/>
        <v>267.85714285714283</v>
      </c>
      <c r="Z292" s="208">
        <f t="shared" si="40"/>
        <v>300</v>
      </c>
      <c r="AA292" s="209"/>
      <c r="AB292" s="207"/>
      <c r="AC292" s="210"/>
      <c r="AD292" s="211" t="s">
        <v>64</v>
      </c>
      <c r="AE292" s="290"/>
    </row>
    <row r="293" spans="1:31" s="198" customFormat="1" ht="15.75">
      <c r="A293" s="359"/>
      <c r="B293" s="275"/>
      <c r="C293" s="283"/>
      <c r="D293" s="283"/>
      <c r="E293" s="283"/>
      <c r="F293" s="283"/>
      <c r="G293" s="283"/>
      <c r="H293" s="283"/>
      <c r="I293" s="283"/>
      <c r="J293" s="283"/>
      <c r="K293" s="283"/>
      <c r="L293" s="285"/>
      <c r="M293" s="285"/>
      <c r="N293" s="283"/>
      <c r="O293" s="283"/>
      <c r="P293" s="263"/>
      <c r="Q293" s="204"/>
      <c r="R293" s="233" t="s">
        <v>990</v>
      </c>
      <c r="S293" s="205"/>
      <c r="T293" s="205"/>
      <c r="U293" s="205"/>
      <c r="V293" s="206">
        <v>2</v>
      </c>
      <c r="W293" s="207" t="s">
        <v>63</v>
      </c>
      <c r="X293" s="208">
        <v>312.49999999999994</v>
      </c>
      <c r="Y293" s="208">
        <f t="shared" si="39"/>
        <v>624.99999999999989</v>
      </c>
      <c r="Z293" s="208">
        <f t="shared" si="40"/>
        <v>699.99999999999989</v>
      </c>
      <c r="AA293" s="209"/>
      <c r="AB293" s="207"/>
      <c r="AC293" s="210"/>
      <c r="AD293" s="211" t="s">
        <v>64</v>
      </c>
      <c r="AE293" s="290"/>
    </row>
    <row r="294" spans="1:31" s="198" customFormat="1" ht="25.5">
      <c r="A294" s="359"/>
      <c r="B294" s="275"/>
      <c r="C294" s="283"/>
      <c r="D294" s="283"/>
      <c r="E294" s="283"/>
      <c r="F294" s="283"/>
      <c r="G294" s="283"/>
      <c r="H294" s="283"/>
      <c r="I294" s="283"/>
      <c r="J294" s="283"/>
      <c r="K294" s="283"/>
      <c r="L294" s="285"/>
      <c r="M294" s="285"/>
      <c r="N294" s="283"/>
      <c r="O294" s="283"/>
      <c r="P294" s="263"/>
      <c r="Q294" s="204"/>
      <c r="R294" s="233" t="s">
        <v>991</v>
      </c>
      <c r="S294" s="205"/>
      <c r="T294" s="205"/>
      <c r="U294" s="205"/>
      <c r="V294" s="206">
        <v>1</v>
      </c>
      <c r="W294" s="207" t="s">
        <v>63</v>
      </c>
      <c r="X294" s="208">
        <v>589.28571428571422</v>
      </c>
      <c r="Y294" s="208">
        <f t="shared" si="39"/>
        <v>589.28571428571422</v>
      </c>
      <c r="Z294" s="208">
        <f t="shared" si="40"/>
        <v>660</v>
      </c>
      <c r="AA294" s="209"/>
      <c r="AB294" s="207"/>
      <c r="AC294" s="210"/>
      <c r="AD294" s="211" t="s">
        <v>64</v>
      </c>
      <c r="AE294" s="290"/>
    </row>
    <row r="295" spans="1:31" s="198" customFormat="1" ht="25.5">
      <c r="A295" s="359"/>
      <c r="B295" s="275"/>
      <c r="C295" s="283"/>
      <c r="D295" s="283"/>
      <c r="E295" s="283"/>
      <c r="F295" s="283"/>
      <c r="G295" s="283"/>
      <c r="H295" s="283"/>
      <c r="I295" s="283"/>
      <c r="J295" s="283"/>
      <c r="K295" s="283"/>
      <c r="L295" s="285"/>
      <c r="M295" s="285"/>
      <c r="N295" s="283"/>
      <c r="O295" s="283"/>
      <c r="P295" s="263"/>
      <c r="Q295" s="204"/>
      <c r="R295" s="233" t="s">
        <v>992</v>
      </c>
      <c r="S295" s="205"/>
      <c r="T295" s="205"/>
      <c r="U295" s="205"/>
      <c r="V295" s="206">
        <v>2</v>
      </c>
      <c r="W295" s="207" t="s">
        <v>63</v>
      </c>
      <c r="X295" s="208">
        <v>383.92857142857139</v>
      </c>
      <c r="Y295" s="208">
        <f t="shared" si="39"/>
        <v>767.85714285714278</v>
      </c>
      <c r="Z295" s="208">
        <f t="shared" si="40"/>
        <v>860</v>
      </c>
      <c r="AA295" s="209"/>
      <c r="AB295" s="207"/>
      <c r="AC295" s="210"/>
      <c r="AD295" s="211" t="s">
        <v>64</v>
      </c>
      <c r="AE295" s="290"/>
    </row>
    <row r="296" spans="1:31" s="198" customFormat="1" ht="15.75">
      <c r="A296" s="359"/>
      <c r="B296" s="275"/>
      <c r="C296" s="283"/>
      <c r="D296" s="283"/>
      <c r="E296" s="283"/>
      <c r="F296" s="283"/>
      <c r="G296" s="283"/>
      <c r="H296" s="283"/>
      <c r="I296" s="283"/>
      <c r="J296" s="283"/>
      <c r="K296" s="283"/>
      <c r="L296" s="285"/>
      <c r="M296" s="285"/>
      <c r="N296" s="283"/>
      <c r="O296" s="283"/>
      <c r="P296" s="263"/>
      <c r="Q296" s="204"/>
      <c r="R296" s="233" t="s">
        <v>993</v>
      </c>
      <c r="S296" s="205"/>
      <c r="T296" s="205"/>
      <c r="U296" s="205"/>
      <c r="V296" s="206">
        <v>2</v>
      </c>
      <c r="W296" s="207" t="s">
        <v>63</v>
      </c>
      <c r="X296" s="208">
        <v>133.92857142857142</v>
      </c>
      <c r="Y296" s="208">
        <f t="shared" si="39"/>
        <v>267.85714285714283</v>
      </c>
      <c r="Z296" s="208">
        <f t="shared" si="40"/>
        <v>300</v>
      </c>
      <c r="AA296" s="209"/>
      <c r="AB296" s="207"/>
      <c r="AC296" s="210"/>
      <c r="AD296" s="211" t="s">
        <v>64</v>
      </c>
      <c r="AE296" s="290"/>
    </row>
    <row r="297" spans="1:31" s="198" customFormat="1" ht="25.5">
      <c r="A297" s="359"/>
      <c r="B297" s="275"/>
      <c r="C297" s="283"/>
      <c r="D297" s="283"/>
      <c r="E297" s="283"/>
      <c r="F297" s="283"/>
      <c r="G297" s="283"/>
      <c r="H297" s="283"/>
      <c r="I297" s="283"/>
      <c r="J297" s="283"/>
      <c r="K297" s="283"/>
      <c r="L297" s="285"/>
      <c r="M297" s="285"/>
      <c r="N297" s="283"/>
      <c r="O297" s="283"/>
      <c r="P297" s="263"/>
      <c r="Q297" s="204"/>
      <c r="R297" s="233" t="s">
        <v>994</v>
      </c>
      <c r="S297" s="205"/>
      <c r="T297" s="205"/>
      <c r="U297" s="205"/>
      <c r="V297" s="206">
        <v>1</v>
      </c>
      <c r="W297" s="207" t="s">
        <v>63</v>
      </c>
      <c r="X297" s="208">
        <v>223.21428571428569</v>
      </c>
      <c r="Y297" s="208">
        <f t="shared" si="39"/>
        <v>223.21428571428569</v>
      </c>
      <c r="Z297" s="208">
        <f t="shared" si="40"/>
        <v>250</v>
      </c>
      <c r="AA297" s="209"/>
      <c r="AB297" s="207"/>
      <c r="AC297" s="210"/>
      <c r="AD297" s="211" t="s">
        <v>64</v>
      </c>
      <c r="AE297" s="290"/>
    </row>
    <row r="298" spans="1:31" s="198" customFormat="1" ht="38.25">
      <c r="A298" s="359"/>
      <c r="B298" s="275"/>
      <c r="C298" s="283"/>
      <c r="D298" s="283"/>
      <c r="E298" s="283"/>
      <c r="F298" s="283"/>
      <c r="G298" s="283"/>
      <c r="H298" s="283"/>
      <c r="I298" s="283"/>
      <c r="J298" s="283"/>
      <c r="K298" s="283"/>
      <c r="L298" s="285"/>
      <c r="M298" s="285"/>
      <c r="N298" s="283"/>
      <c r="O298" s="283"/>
      <c r="P298" s="263"/>
      <c r="Q298" s="204"/>
      <c r="R298" s="233" t="s">
        <v>995</v>
      </c>
      <c r="S298" s="205"/>
      <c r="T298" s="205"/>
      <c r="U298" s="205"/>
      <c r="V298" s="206">
        <v>1</v>
      </c>
      <c r="W298" s="207" t="s">
        <v>63</v>
      </c>
      <c r="X298" s="208">
        <v>223.21428571428569</v>
      </c>
      <c r="Y298" s="208">
        <f t="shared" si="39"/>
        <v>223.21428571428569</v>
      </c>
      <c r="Z298" s="208">
        <f t="shared" si="40"/>
        <v>250</v>
      </c>
      <c r="AA298" s="209"/>
      <c r="AB298" s="207"/>
      <c r="AC298" s="210"/>
      <c r="AD298" s="211" t="s">
        <v>64</v>
      </c>
      <c r="AE298" s="290"/>
    </row>
    <row r="299" spans="1:31" s="198" customFormat="1" ht="25.5">
      <c r="A299" s="359"/>
      <c r="B299" s="275"/>
      <c r="C299" s="283"/>
      <c r="D299" s="283"/>
      <c r="E299" s="283"/>
      <c r="F299" s="283"/>
      <c r="G299" s="283"/>
      <c r="H299" s="283"/>
      <c r="I299" s="283"/>
      <c r="J299" s="283"/>
      <c r="K299" s="283"/>
      <c r="L299" s="285"/>
      <c r="M299" s="285"/>
      <c r="N299" s="283"/>
      <c r="O299" s="283"/>
      <c r="P299" s="263"/>
      <c r="Q299" s="204"/>
      <c r="R299" s="233" t="s">
        <v>996</v>
      </c>
      <c r="S299" s="205"/>
      <c r="T299" s="205"/>
      <c r="U299" s="205"/>
      <c r="V299" s="206">
        <v>3</v>
      </c>
      <c r="W299" s="207" t="s">
        <v>63</v>
      </c>
      <c r="X299" s="208">
        <v>294.64285714285711</v>
      </c>
      <c r="Y299" s="208">
        <f t="shared" si="39"/>
        <v>883.92857142857133</v>
      </c>
      <c r="Z299" s="208">
        <f t="shared" si="40"/>
        <v>990</v>
      </c>
      <c r="AA299" s="209"/>
      <c r="AB299" s="207"/>
      <c r="AC299" s="210"/>
      <c r="AD299" s="211" t="s">
        <v>64</v>
      </c>
      <c r="AE299" s="290"/>
    </row>
    <row r="300" spans="1:31" s="198" customFormat="1" ht="15.75">
      <c r="A300" s="359"/>
      <c r="B300" s="275"/>
      <c r="C300" s="283"/>
      <c r="D300" s="283"/>
      <c r="E300" s="283"/>
      <c r="F300" s="283"/>
      <c r="G300" s="283"/>
      <c r="H300" s="283"/>
      <c r="I300" s="283"/>
      <c r="J300" s="283"/>
      <c r="K300" s="283"/>
      <c r="L300" s="285"/>
      <c r="M300" s="285"/>
      <c r="N300" s="283"/>
      <c r="O300" s="283"/>
      <c r="P300" s="263"/>
      <c r="Q300" s="204"/>
      <c r="R300" s="233" t="s">
        <v>997</v>
      </c>
      <c r="S300" s="205"/>
      <c r="T300" s="205"/>
      <c r="U300" s="205"/>
      <c r="V300" s="206">
        <v>1</v>
      </c>
      <c r="W300" s="207" t="s">
        <v>63</v>
      </c>
      <c r="X300" s="208">
        <v>695.6521739130435</v>
      </c>
      <c r="Y300" s="208">
        <f t="shared" si="39"/>
        <v>695.6521739130435</v>
      </c>
      <c r="Z300" s="208">
        <f t="shared" si="40"/>
        <v>779.13043478260875</v>
      </c>
      <c r="AA300" s="209"/>
      <c r="AB300" s="207"/>
      <c r="AC300" s="210"/>
      <c r="AD300" s="211" t="s">
        <v>64</v>
      </c>
      <c r="AE300" s="290"/>
    </row>
    <row r="301" spans="1:31" s="198" customFormat="1" ht="25.5">
      <c r="A301" s="359"/>
      <c r="B301" s="275"/>
      <c r="C301" s="283"/>
      <c r="D301" s="283"/>
      <c r="E301" s="283"/>
      <c r="F301" s="283"/>
      <c r="G301" s="283"/>
      <c r="H301" s="283"/>
      <c r="I301" s="283"/>
      <c r="J301" s="283"/>
      <c r="K301" s="283"/>
      <c r="L301" s="285"/>
      <c r="M301" s="285"/>
      <c r="N301" s="283"/>
      <c r="O301" s="283"/>
      <c r="P301" s="263"/>
      <c r="Q301" s="204"/>
      <c r="R301" s="233" t="s">
        <v>998</v>
      </c>
      <c r="S301" s="205"/>
      <c r="T301" s="205"/>
      <c r="U301" s="205"/>
      <c r="V301" s="206">
        <v>1</v>
      </c>
      <c r="W301" s="207" t="s">
        <v>63</v>
      </c>
      <c r="X301" s="208">
        <v>124.99999999999999</v>
      </c>
      <c r="Y301" s="208">
        <f t="shared" si="39"/>
        <v>124.99999999999999</v>
      </c>
      <c r="Z301" s="208">
        <f t="shared" si="40"/>
        <v>140</v>
      </c>
      <c r="AA301" s="209"/>
      <c r="AB301" s="207"/>
      <c r="AC301" s="210"/>
      <c r="AD301" s="211" t="s">
        <v>64</v>
      </c>
      <c r="AE301" s="290"/>
    </row>
    <row r="302" spans="1:31" s="198" customFormat="1" ht="38.25">
      <c r="A302" s="359"/>
      <c r="B302" s="275"/>
      <c r="C302" s="283"/>
      <c r="D302" s="283"/>
      <c r="E302" s="283"/>
      <c r="F302" s="283"/>
      <c r="G302" s="283"/>
      <c r="H302" s="283"/>
      <c r="I302" s="283"/>
      <c r="J302" s="283"/>
      <c r="K302" s="283"/>
      <c r="L302" s="285"/>
      <c r="M302" s="285"/>
      <c r="N302" s="283"/>
      <c r="O302" s="283"/>
      <c r="P302" s="263"/>
      <c r="Q302" s="204"/>
      <c r="R302" s="233" t="s">
        <v>999</v>
      </c>
      <c r="S302" s="205"/>
      <c r="T302" s="205"/>
      <c r="U302" s="205"/>
      <c r="V302" s="206">
        <v>1</v>
      </c>
      <c r="W302" s="207" t="s">
        <v>63</v>
      </c>
      <c r="X302" s="208">
        <v>54.35</v>
      </c>
      <c r="Y302" s="208">
        <f t="shared" si="39"/>
        <v>54.35</v>
      </c>
      <c r="Z302" s="208">
        <f t="shared" si="40"/>
        <v>60.872000000000007</v>
      </c>
      <c r="AA302" s="209"/>
      <c r="AB302" s="207"/>
      <c r="AC302" s="210"/>
      <c r="AD302" s="211" t="s">
        <v>64</v>
      </c>
      <c r="AE302" s="290"/>
    </row>
    <row r="303" spans="1:31" ht="38.25">
      <c r="A303" s="356"/>
      <c r="B303" s="276"/>
      <c r="C303" s="258"/>
      <c r="D303" s="258"/>
      <c r="E303" s="258"/>
      <c r="F303" s="258"/>
      <c r="G303" s="258"/>
      <c r="H303" s="258"/>
      <c r="I303" s="258"/>
      <c r="J303" s="258"/>
      <c r="K303" s="258"/>
      <c r="L303" s="261"/>
      <c r="M303" s="261"/>
      <c r="N303" s="258"/>
      <c r="O303" s="258"/>
      <c r="P303" s="264"/>
      <c r="Q303" s="201"/>
      <c r="R303" s="225" t="s">
        <v>1000</v>
      </c>
      <c r="S303" s="39"/>
      <c r="T303" s="39"/>
      <c r="U303" s="39"/>
      <c r="V303" s="55">
        <v>1</v>
      </c>
      <c r="W303" s="56" t="s">
        <v>63</v>
      </c>
      <c r="X303" s="57">
        <v>53.571428571428569</v>
      </c>
      <c r="Y303" s="214">
        <f t="shared" si="39"/>
        <v>53.571428571428569</v>
      </c>
      <c r="Z303" s="215">
        <f t="shared" si="40"/>
        <v>60</v>
      </c>
      <c r="AA303" s="202"/>
      <c r="AB303" s="56"/>
      <c r="AC303" s="203"/>
      <c r="AD303" s="216" t="s">
        <v>64</v>
      </c>
      <c r="AE303" s="291"/>
    </row>
    <row r="304" spans="1:31" ht="19.5" customHeight="1">
      <c r="A304" s="356"/>
      <c r="B304" s="278" t="s">
        <v>46</v>
      </c>
      <c r="C304" s="256" t="s">
        <v>47</v>
      </c>
      <c r="D304" s="256" t="s">
        <v>48</v>
      </c>
      <c r="E304" s="256" t="s">
        <v>274</v>
      </c>
      <c r="F304" s="265" t="s">
        <v>50</v>
      </c>
      <c r="G304" s="256" t="s">
        <v>67</v>
      </c>
      <c r="H304" s="256" t="s">
        <v>52</v>
      </c>
      <c r="I304" s="281" t="s">
        <v>492</v>
      </c>
      <c r="J304" s="266" t="s">
        <v>192</v>
      </c>
      <c r="K304" s="256" t="s">
        <v>193</v>
      </c>
      <c r="L304" s="259">
        <v>1</v>
      </c>
      <c r="M304" s="259">
        <v>3</v>
      </c>
      <c r="N304" s="256" t="s">
        <v>493</v>
      </c>
      <c r="O304" s="256" t="s">
        <v>494</v>
      </c>
      <c r="P304" s="262" t="s">
        <v>495</v>
      </c>
      <c r="Q304" s="30"/>
      <c r="R304" s="222"/>
      <c r="S304" s="31"/>
      <c r="T304" s="31"/>
      <c r="U304" s="31"/>
      <c r="V304" s="34"/>
      <c r="W304" s="35"/>
      <c r="X304" s="36"/>
      <c r="Y304" s="36"/>
      <c r="Z304" s="36"/>
      <c r="AA304" s="63"/>
      <c r="AB304" s="35"/>
      <c r="AC304" s="64"/>
      <c r="AD304" s="64"/>
      <c r="AE304" s="292"/>
    </row>
    <row r="305" spans="1:31" ht="19.5" customHeight="1">
      <c r="A305" s="356"/>
      <c r="B305" s="275"/>
      <c r="C305" s="257"/>
      <c r="D305" s="257"/>
      <c r="E305" s="257"/>
      <c r="F305" s="257"/>
      <c r="G305" s="257"/>
      <c r="H305" s="257"/>
      <c r="I305" s="257"/>
      <c r="J305" s="257"/>
      <c r="K305" s="257"/>
      <c r="L305" s="260"/>
      <c r="M305" s="260"/>
      <c r="N305" s="257"/>
      <c r="O305" s="257"/>
      <c r="P305" s="263"/>
      <c r="Q305" s="22"/>
      <c r="R305" s="221"/>
      <c r="S305" s="23"/>
      <c r="T305" s="23"/>
      <c r="U305" s="23"/>
      <c r="V305" s="26"/>
      <c r="W305" s="25"/>
      <c r="X305" s="27"/>
      <c r="Y305" s="27"/>
      <c r="Z305" s="27"/>
      <c r="AA305" s="28"/>
      <c r="AB305" s="25"/>
      <c r="AC305" s="29"/>
      <c r="AD305" s="29"/>
      <c r="AE305" s="290"/>
    </row>
    <row r="306" spans="1:31" ht="19.5" customHeight="1">
      <c r="A306" s="356"/>
      <c r="B306" s="275"/>
      <c r="C306" s="257"/>
      <c r="D306" s="257"/>
      <c r="E306" s="257"/>
      <c r="F306" s="257"/>
      <c r="G306" s="257"/>
      <c r="H306" s="257"/>
      <c r="I306" s="257"/>
      <c r="J306" s="257"/>
      <c r="K306" s="257"/>
      <c r="L306" s="260"/>
      <c r="M306" s="260"/>
      <c r="N306" s="257"/>
      <c r="O306" s="257"/>
      <c r="P306" s="263"/>
      <c r="Q306" s="73"/>
      <c r="R306" s="227"/>
      <c r="S306" s="68"/>
      <c r="T306" s="68"/>
      <c r="U306" s="68"/>
      <c r="V306" s="34"/>
      <c r="W306" s="35"/>
      <c r="X306" s="36"/>
      <c r="Y306" s="27"/>
      <c r="Z306" s="27"/>
      <c r="AA306" s="28"/>
      <c r="AB306" s="25"/>
      <c r="AC306" s="29"/>
      <c r="AD306" s="29"/>
      <c r="AE306" s="290"/>
    </row>
    <row r="307" spans="1:31" ht="19.5" customHeight="1">
      <c r="A307" s="357"/>
      <c r="B307" s="275"/>
      <c r="C307" s="257"/>
      <c r="D307" s="257"/>
      <c r="E307" s="257"/>
      <c r="F307" s="257"/>
      <c r="G307" s="257"/>
      <c r="H307" s="257"/>
      <c r="I307" s="257"/>
      <c r="J307" s="257"/>
      <c r="K307" s="257"/>
      <c r="L307" s="260"/>
      <c r="M307" s="260"/>
      <c r="N307" s="257"/>
      <c r="O307" s="257"/>
      <c r="P307" s="263"/>
      <c r="Q307" s="30"/>
      <c r="R307" s="227"/>
      <c r="S307" s="68"/>
      <c r="T307" s="68"/>
      <c r="U307" s="68"/>
      <c r="V307" s="34"/>
      <c r="W307" s="35"/>
      <c r="X307" s="36"/>
      <c r="Y307" s="27"/>
      <c r="Z307" s="27"/>
      <c r="AA307" s="28"/>
      <c r="AB307" s="25"/>
      <c r="AC307" s="29"/>
      <c r="AD307" s="29"/>
      <c r="AE307" s="290"/>
    </row>
    <row r="308" spans="1:31" ht="49.5" customHeight="1">
      <c r="A308" s="358" t="s">
        <v>468</v>
      </c>
      <c r="B308" s="276"/>
      <c r="C308" s="258"/>
      <c r="D308" s="258"/>
      <c r="E308" s="258"/>
      <c r="F308" s="258"/>
      <c r="G308" s="258"/>
      <c r="H308" s="258"/>
      <c r="I308" s="258"/>
      <c r="J308" s="258"/>
      <c r="K308" s="258"/>
      <c r="L308" s="261"/>
      <c r="M308" s="261"/>
      <c r="N308" s="258"/>
      <c r="O308" s="258"/>
      <c r="P308" s="264"/>
      <c r="Q308" s="65"/>
      <c r="R308" s="226"/>
      <c r="S308" s="66"/>
      <c r="T308" s="66"/>
      <c r="U308" s="66"/>
      <c r="V308" s="67"/>
      <c r="W308" s="60"/>
      <c r="X308" s="58"/>
      <c r="Y308" s="58"/>
      <c r="Z308" s="58"/>
      <c r="AA308" s="59"/>
      <c r="AB308" s="60"/>
      <c r="AC308" s="61"/>
      <c r="AD308" s="61"/>
      <c r="AE308" s="291"/>
    </row>
    <row r="309" spans="1:31" ht="18" customHeight="1">
      <c r="A309" s="356"/>
      <c r="B309" s="278" t="s">
        <v>46</v>
      </c>
      <c r="C309" s="256" t="s">
        <v>47</v>
      </c>
      <c r="D309" s="256" t="s">
        <v>48</v>
      </c>
      <c r="E309" s="256" t="s">
        <v>274</v>
      </c>
      <c r="F309" s="265" t="s">
        <v>50</v>
      </c>
      <c r="G309" s="256" t="s">
        <v>67</v>
      </c>
      <c r="H309" s="256" t="s">
        <v>52</v>
      </c>
      <c r="I309" s="338" t="s">
        <v>496</v>
      </c>
      <c r="J309" s="266" t="s">
        <v>201</v>
      </c>
      <c r="K309" s="256" t="s">
        <v>497</v>
      </c>
      <c r="L309" s="284">
        <v>1</v>
      </c>
      <c r="M309" s="284">
        <v>1</v>
      </c>
      <c r="N309" s="256" t="s">
        <v>498</v>
      </c>
      <c r="O309" s="256" t="s">
        <v>499</v>
      </c>
      <c r="P309" s="262" t="s">
        <v>495</v>
      </c>
      <c r="Q309" s="30"/>
      <c r="R309" s="222"/>
      <c r="S309" s="31"/>
      <c r="T309" s="31"/>
      <c r="U309" s="31"/>
      <c r="V309" s="34"/>
      <c r="W309" s="35"/>
      <c r="X309" s="36"/>
      <c r="Y309" s="36"/>
      <c r="Z309" s="36"/>
      <c r="AA309" s="63"/>
      <c r="AB309" s="35"/>
      <c r="AC309" s="64"/>
      <c r="AD309" s="64"/>
      <c r="AE309" s="292"/>
    </row>
    <row r="310" spans="1:31" ht="18" customHeight="1">
      <c r="A310" s="356"/>
      <c r="B310" s="275"/>
      <c r="C310" s="257"/>
      <c r="D310" s="257"/>
      <c r="E310" s="257"/>
      <c r="F310" s="257"/>
      <c r="G310" s="257"/>
      <c r="H310" s="257"/>
      <c r="I310" s="257"/>
      <c r="J310" s="257"/>
      <c r="K310" s="257"/>
      <c r="L310" s="260"/>
      <c r="M310" s="260"/>
      <c r="N310" s="257"/>
      <c r="O310" s="257"/>
      <c r="P310" s="263"/>
      <c r="Q310" s="22"/>
      <c r="R310" s="221"/>
      <c r="S310" s="23"/>
      <c r="T310" s="23"/>
      <c r="U310" s="23"/>
      <c r="V310" s="26"/>
      <c r="W310" s="25"/>
      <c r="X310" s="27"/>
      <c r="Y310" s="27"/>
      <c r="Z310" s="27"/>
      <c r="AA310" s="28"/>
      <c r="AB310" s="25"/>
      <c r="AC310" s="29"/>
      <c r="AD310" s="29"/>
      <c r="AE310" s="290"/>
    </row>
    <row r="311" spans="1:31" ht="18" customHeight="1">
      <c r="A311" s="356"/>
      <c r="B311" s="275"/>
      <c r="C311" s="257"/>
      <c r="D311" s="257"/>
      <c r="E311" s="257"/>
      <c r="F311" s="257"/>
      <c r="G311" s="257"/>
      <c r="H311" s="257"/>
      <c r="I311" s="257"/>
      <c r="J311" s="257"/>
      <c r="K311" s="257"/>
      <c r="L311" s="260"/>
      <c r="M311" s="260"/>
      <c r="N311" s="257"/>
      <c r="O311" s="257"/>
      <c r="P311" s="263"/>
      <c r="Q311" s="73"/>
      <c r="R311" s="227"/>
      <c r="S311" s="68"/>
      <c r="T311" s="68"/>
      <c r="U311" s="68"/>
      <c r="V311" s="34"/>
      <c r="W311" s="35"/>
      <c r="X311" s="36"/>
      <c r="Y311" s="27"/>
      <c r="Z311" s="27"/>
      <c r="AA311" s="28"/>
      <c r="AB311" s="25"/>
      <c r="AC311" s="29"/>
      <c r="AD311" s="29"/>
      <c r="AE311" s="290"/>
    </row>
    <row r="312" spans="1:31" ht="18" customHeight="1">
      <c r="A312" s="356"/>
      <c r="B312" s="275"/>
      <c r="C312" s="257"/>
      <c r="D312" s="257"/>
      <c r="E312" s="257"/>
      <c r="F312" s="257"/>
      <c r="G312" s="257"/>
      <c r="H312" s="257"/>
      <c r="I312" s="257"/>
      <c r="J312" s="257"/>
      <c r="K312" s="257"/>
      <c r="L312" s="260"/>
      <c r="M312" s="260"/>
      <c r="N312" s="257"/>
      <c r="O312" s="257"/>
      <c r="P312" s="263"/>
      <c r="Q312" s="30"/>
      <c r="R312" s="227"/>
      <c r="S312" s="68"/>
      <c r="T312" s="68"/>
      <c r="U312" s="68"/>
      <c r="V312" s="34"/>
      <c r="W312" s="35"/>
      <c r="X312" s="36"/>
      <c r="Y312" s="27"/>
      <c r="Z312" s="27"/>
      <c r="AA312" s="28"/>
      <c r="AB312" s="25"/>
      <c r="AC312" s="29"/>
      <c r="AD312" s="29"/>
      <c r="AE312" s="290"/>
    </row>
    <row r="313" spans="1:31" ht="50.25" customHeight="1">
      <c r="A313" s="359"/>
      <c r="B313" s="276"/>
      <c r="C313" s="258"/>
      <c r="D313" s="258"/>
      <c r="E313" s="258"/>
      <c r="F313" s="258"/>
      <c r="G313" s="258"/>
      <c r="H313" s="258"/>
      <c r="I313" s="258"/>
      <c r="J313" s="258"/>
      <c r="K313" s="258"/>
      <c r="L313" s="261"/>
      <c r="M313" s="261"/>
      <c r="N313" s="258"/>
      <c r="O313" s="258"/>
      <c r="P313" s="264"/>
      <c r="Q313" s="65"/>
      <c r="R313" s="226"/>
      <c r="S313" s="66"/>
      <c r="T313" s="66"/>
      <c r="U313" s="66"/>
      <c r="V313" s="67"/>
      <c r="W313" s="60"/>
      <c r="X313" s="58"/>
      <c r="Y313" s="58"/>
      <c r="Z313" s="58"/>
      <c r="AA313" s="59"/>
      <c r="AB313" s="60"/>
      <c r="AC313" s="61"/>
      <c r="AD313" s="61"/>
      <c r="AE313" s="291"/>
    </row>
    <row r="314" spans="1:31" ht="22.5" customHeight="1">
      <c r="A314" s="360"/>
      <c r="B314" s="217"/>
      <c r="C314" s="217"/>
      <c r="D314" s="217"/>
      <c r="E314" s="217"/>
      <c r="F314" s="217"/>
      <c r="G314" s="217"/>
      <c r="H314" s="217"/>
      <c r="I314" s="217"/>
      <c r="J314" s="217"/>
      <c r="K314" s="217"/>
      <c r="L314" s="218"/>
      <c r="M314" s="218"/>
      <c r="N314" s="217"/>
      <c r="O314" s="217"/>
      <c r="P314" s="219"/>
      <c r="Q314" s="362" t="s">
        <v>500</v>
      </c>
      <c r="R314" s="363"/>
      <c r="S314" s="363"/>
      <c r="T314" s="363"/>
      <c r="U314" s="363"/>
      <c r="V314" s="363"/>
      <c r="W314" s="363"/>
      <c r="X314" s="363"/>
      <c r="Y314" s="364"/>
      <c r="Z314" s="77" t="s">
        <v>208</v>
      </c>
      <c r="AA314" s="80">
        <f>SUM(AA273:AA313)</f>
        <v>13495.176834782607</v>
      </c>
      <c r="AB314" s="287"/>
      <c r="AC314" s="286"/>
      <c r="AD314" s="286"/>
      <c r="AE314" s="288"/>
    </row>
    <row r="315" spans="1:31" ht="21" customHeight="1">
      <c r="A315" s="355" t="s">
        <v>501</v>
      </c>
      <c r="B315" s="282" t="s">
        <v>78</v>
      </c>
      <c r="C315" s="270" t="s">
        <v>79</v>
      </c>
      <c r="D315" s="270" t="s">
        <v>105</v>
      </c>
      <c r="E315" s="270" t="s">
        <v>210</v>
      </c>
      <c r="F315" s="271" t="s">
        <v>82</v>
      </c>
      <c r="G315" s="270" t="s">
        <v>67</v>
      </c>
      <c r="H315" s="270" t="s">
        <v>52</v>
      </c>
      <c r="I315" s="335" t="s">
        <v>502</v>
      </c>
      <c r="J315" s="270" t="s">
        <v>436</v>
      </c>
      <c r="K315" s="270" t="s">
        <v>437</v>
      </c>
      <c r="L315" s="279">
        <v>3</v>
      </c>
      <c r="M315" s="279">
        <v>3</v>
      </c>
      <c r="N315" s="270" t="s">
        <v>503</v>
      </c>
      <c r="O315" s="270" t="s">
        <v>504</v>
      </c>
      <c r="P315" s="280" t="s">
        <v>505</v>
      </c>
      <c r="Q315" s="13" t="s">
        <v>115</v>
      </c>
      <c r="R315" s="220" t="s">
        <v>116</v>
      </c>
      <c r="S315" s="14"/>
      <c r="T315" s="32" t="s">
        <v>61</v>
      </c>
      <c r="U315" s="33" t="s">
        <v>62</v>
      </c>
      <c r="V315" s="17"/>
      <c r="W315" s="18"/>
      <c r="X315" s="19"/>
      <c r="Y315" s="19"/>
      <c r="Z315" s="19"/>
      <c r="AA315" s="20">
        <f>+SUM(Z316:Z319)</f>
        <v>24.214400000000001</v>
      </c>
      <c r="AB315" s="18"/>
      <c r="AC315" s="21"/>
      <c r="AD315" s="21"/>
      <c r="AE315" s="365" t="s">
        <v>506</v>
      </c>
    </row>
    <row r="316" spans="1:31" ht="21" customHeight="1">
      <c r="A316" s="356"/>
      <c r="B316" s="275"/>
      <c r="C316" s="257"/>
      <c r="D316" s="257"/>
      <c r="E316" s="257"/>
      <c r="F316" s="257"/>
      <c r="G316" s="257"/>
      <c r="H316" s="257"/>
      <c r="I316" s="336"/>
      <c r="J316" s="257"/>
      <c r="K316" s="257"/>
      <c r="L316" s="260"/>
      <c r="M316" s="260"/>
      <c r="N316" s="257"/>
      <c r="O316" s="257"/>
      <c r="P316" s="263"/>
      <c r="Q316" s="22"/>
      <c r="R316" s="221" t="s">
        <v>507</v>
      </c>
      <c r="S316" s="23"/>
      <c r="T316" s="23"/>
      <c r="U316" s="23"/>
      <c r="V316" s="26">
        <v>10</v>
      </c>
      <c r="W316" s="25" t="s">
        <v>63</v>
      </c>
      <c r="X316" s="27">
        <v>1.65</v>
      </c>
      <c r="Y316" s="27">
        <f t="shared" ref="Y316:Y319" si="41">+V316*X316</f>
        <v>16.5</v>
      </c>
      <c r="Z316" s="27">
        <f t="shared" ref="Z316:Z319" si="42">+Y316*1.12</f>
        <v>18.48</v>
      </c>
      <c r="AA316" s="28"/>
      <c r="AB316" s="25"/>
      <c r="AC316" s="29" t="s">
        <v>64</v>
      </c>
      <c r="AD316" s="29"/>
      <c r="AE316" s="366"/>
    </row>
    <row r="317" spans="1:31" ht="21" customHeight="1">
      <c r="A317" s="356"/>
      <c r="B317" s="275"/>
      <c r="C317" s="257"/>
      <c r="D317" s="257"/>
      <c r="E317" s="257"/>
      <c r="F317" s="257"/>
      <c r="G317" s="257"/>
      <c r="H317" s="257"/>
      <c r="I317" s="336"/>
      <c r="J317" s="257"/>
      <c r="K317" s="257"/>
      <c r="L317" s="260"/>
      <c r="M317" s="260"/>
      <c r="N317" s="257"/>
      <c r="O317" s="257"/>
      <c r="P317" s="263"/>
      <c r="Q317" s="73"/>
      <c r="R317" s="227" t="s">
        <v>226</v>
      </c>
      <c r="S317" s="68"/>
      <c r="T317" s="68"/>
      <c r="U317" s="68"/>
      <c r="V317" s="34">
        <v>3</v>
      </c>
      <c r="W317" s="25" t="s">
        <v>63</v>
      </c>
      <c r="X317" s="36">
        <v>0.28999999999999998</v>
      </c>
      <c r="Y317" s="27">
        <f t="shared" si="41"/>
        <v>0.86999999999999988</v>
      </c>
      <c r="Z317" s="27">
        <f t="shared" si="42"/>
        <v>0.97439999999999993</v>
      </c>
      <c r="AA317" s="28"/>
      <c r="AB317" s="25"/>
      <c r="AC317" s="29" t="s">
        <v>64</v>
      </c>
      <c r="AD317" s="29"/>
      <c r="AE317" s="366"/>
    </row>
    <row r="318" spans="1:31" ht="21" customHeight="1">
      <c r="A318" s="356"/>
      <c r="B318" s="275"/>
      <c r="C318" s="257"/>
      <c r="D318" s="257"/>
      <c r="E318" s="257"/>
      <c r="F318" s="257"/>
      <c r="G318" s="257"/>
      <c r="H318" s="257"/>
      <c r="I318" s="336"/>
      <c r="J318" s="257"/>
      <c r="K318" s="257"/>
      <c r="L318" s="260"/>
      <c r="M318" s="260"/>
      <c r="N318" s="257"/>
      <c r="O318" s="257"/>
      <c r="P318" s="263"/>
      <c r="Q318" s="30"/>
      <c r="R318" s="227" t="s">
        <v>508</v>
      </c>
      <c r="S318" s="68"/>
      <c r="T318" s="68"/>
      <c r="U318" s="68"/>
      <c r="V318" s="34">
        <v>1</v>
      </c>
      <c r="W318" s="35" t="s">
        <v>118</v>
      </c>
      <c r="X318" s="36">
        <v>1.8</v>
      </c>
      <c r="Y318" s="27">
        <f t="shared" si="41"/>
        <v>1.8</v>
      </c>
      <c r="Z318" s="27">
        <f t="shared" si="42"/>
        <v>2.0160000000000005</v>
      </c>
      <c r="AA318" s="28"/>
      <c r="AB318" s="25"/>
      <c r="AC318" s="29" t="s">
        <v>64</v>
      </c>
      <c r="AD318" s="29"/>
      <c r="AE318" s="366"/>
    </row>
    <row r="319" spans="1:31" ht="21" customHeight="1">
      <c r="A319" s="356"/>
      <c r="B319" s="276"/>
      <c r="C319" s="258"/>
      <c r="D319" s="258"/>
      <c r="E319" s="258"/>
      <c r="F319" s="258"/>
      <c r="G319" s="258"/>
      <c r="H319" s="258"/>
      <c r="I319" s="337"/>
      <c r="J319" s="258"/>
      <c r="K319" s="258"/>
      <c r="L319" s="261"/>
      <c r="M319" s="261"/>
      <c r="N319" s="258"/>
      <c r="O319" s="258"/>
      <c r="P319" s="264"/>
      <c r="Q319" s="65"/>
      <c r="R319" s="226" t="s">
        <v>129</v>
      </c>
      <c r="S319" s="66"/>
      <c r="T319" s="66"/>
      <c r="U319" s="66"/>
      <c r="V319" s="67">
        <v>5</v>
      </c>
      <c r="W319" s="60" t="s">
        <v>63</v>
      </c>
      <c r="X319" s="58">
        <v>0.49</v>
      </c>
      <c r="Y319" s="58">
        <f t="shared" si="41"/>
        <v>2.4500000000000002</v>
      </c>
      <c r="Z319" s="58">
        <f t="shared" si="42"/>
        <v>2.7440000000000007</v>
      </c>
      <c r="AA319" s="59"/>
      <c r="AB319" s="60"/>
      <c r="AC319" s="61" t="s">
        <v>64</v>
      </c>
      <c r="AD319" s="61"/>
      <c r="AE319" s="367"/>
    </row>
    <row r="320" spans="1:31" ht="18" customHeight="1">
      <c r="A320" s="356"/>
      <c r="B320" s="278" t="s">
        <v>46</v>
      </c>
      <c r="C320" s="256" t="s">
        <v>47</v>
      </c>
      <c r="D320" s="256" t="s">
        <v>93</v>
      </c>
      <c r="E320" s="256" t="s">
        <v>256</v>
      </c>
      <c r="F320" s="265" t="s">
        <v>50</v>
      </c>
      <c r="G320" s="256" t="s">
        <v>257</v>
      </c>
      <c r="H320" s="256" t="s">
        <v>121</v>
      </c>
      <c r="I320" s="281" t="s">
        <v>509</v>
      </c>
      <c r="J320" s="266" t="s">
        <v>445</v>
      </c>
      <c r="K320" s="256" t="s">
        <v>446</v>
      </c>
      <c r="L320" s="259">
        <v>1</v>
      </c>
      <c r="M320" s="259">
        <v>1</v>
      </c>
      <c r="N320" s="256" t="s">
        <v>510</v>
      </c>
      <c r="O320" s="256" t="s">
        <v>511</v>
      </c>
      <c r="P320" s="262" t="s">
        <v>512</v>
      </c>
      <c r="Q320" s="30"/>
      <c r="R320" s="222"/>
      <c r="S320" s="31"/>
      <c r="T320" s="31"/>
      <c r="U320" s="31"/>
      <c r="V320" s="34"/>
      <c r="W320" s="35"/>
      <c r="X320" s="36"/>
      <c r="Y320" s="36"/>
      <c r="Z320" s="36"/>
      <c r="AA320" s="63"/>
      <c r="AB320" s="35"/>
      <c r="AC320" s="64"/>
      <c r="AD320" s="64"/>
      <c r="AE320" s="292"/>
    </row>
    <row r="321" spans="1:31" ht="18" customHeight="1">
      <c r="A321" s="356"/>
      <c r="B321" s="275"/>
      <c r="C321" s="257"/>
      <c r="D321" s="257"/>
      <c r="E321" s="257"/>
      <c r="F321" s="257"/>
      <c r="G321" s="257"/>
      <c r="H321" s="257"/>
      <c r="I321" s="257"/>
      <c r="J321" s="257"/>
      <c r="K321" s="257"/>
      <c r="L321" s="260"/>
      <c r="M321" s="260"/>
      <c r="N321" s="257"/>
      <c r="O321" s="257"/>
      <c r="P321" s="263"/>
      <c r="Q321" s="22"/>
      <c r="R321" s="221"/>
      <c r="S321" s="23"/>
      <c r="T321" s="23"/>
      <c r="U321" s="23"/>
      <c r="V321" s="26"/>
      <c r="W321" s="25"/>
      <c r="X321" s="27"/>
      <c r="Y321" s="27"/>
      <c r="Z321" s="27"/>
      <c r="AA321" s="28"/>
      <c r="AB321" s="25"/>
      <c r="AC321" s="29"/>
      <c r="AD321" s="29"/>
      <c r="AE321" s="290"/>
    </row>
    <row r="322" spans="1:31" ht="18" customHeight="1">
      <c r="A322" s="356"/>
      <c r="B322" s="275"/>
      <c r="C322" s="257"/>
      <c r="D322" s="257"/>
      <c r="E322" s="257"/>
      <c r="F322" s="257"/>
      <c r="G322" s="257"/>
      <c r="H322" s="257"/>
      <c r="I322" s="257"/>
      <c r="J322" s="257"/>
      <c r="K322" s="257"/>
      <c r="L322" s="260"/>
      <c r="M322" s="260"/>
      <c r="N322" s="257"/>
      <c r="O322" s="257"/>
      <c r="P322" s="263"/>
      <c r="Q322" s="73"/>
      <c r="R322" s="227"/>
      <c r="S322" s="68"/>
      <c r="T322" s="68"/>
      <c r="U322" s="68"/>
      <c r="V322" s="34"/>
      <c r="W322" s="35"/>
      <c r="X322" s="36"/>
      <c r="Y322" s="27"/>
      <c r="Z322" s="27"/>
      <c r="AA322" s="28"/>
      <c r="AB322" s="25"/>
      <c r="AC322" s="29"/>
      <c r="AD322" s="29"/>
      <c r="AE322" s="290"/>
    </row>
    <row r="323" spans="1:31" ht="18" customHeight="1">
      <c r="A323" s="356"/>
      <c r="B323" s="275"/>
      <c r="C323" s="257"/>
      <c r="D323" s="257"/>
      <c r="E323" s="257"/>
      <c r="F323" s="257"/>
      <c r="G323" s="257"/>
      <c r="H323" s="257"/>
      <c r="I323" s="257"/>
      <c r="J323" s="257"/>
      <c r="K323" s="257"/>
      <c r="L323" s="260"/>
      <c r="M323" s="260"/>
      <c r="N323" s="257"/>
      <c r="O323" s="257"/>
      <c r="P323" s="263"/>
      <c r="Q323" s="30"/>
      <c r="R323" s="227"/>
      <c r="S323" s="68"/>
      <c r="T323" s="68"/>
      <c r="U323" s="68"/>
      <c r="V323" s="34"/>
      <c r="W323" s="35"/>
      <c r="X323" s="36"/>
      <c r="Y323" s="27"/>
      <c r="Z323" s="27"/>
      <c r="AA323" s="28"/>
      <c r="AB323" s="25"/>
      <c r="AC323" s="29"/>
      <c r="AD323" s="29"/>
      <c r="AE323" s="290"/>
    </row>
    <row r="324" spans="1:31" ht="51.75" customHeight="1">
      <c r="A324" s="356"/>
      <c r="B324" s="276"/>
      <c r="C324" s="258"/>
      <c r="D324" s="258"/>
      <c r="E324" s="258"/>
      <c r="F324" s="258"/>
      <c r="G324" s="258"/>
      <c r="H324" s="258"/>
      <c r="I324" s="258"/>
      <c r="J324" s="258"/>
      <c r="K324" s="258"/>
      <c r="L324" s="261"/>
      <c r="M324" s="261"/>
      <c r="N324" s="258"/>
      <c r="O324" s="258"/>
      <c r="P324" s="264"/>
      <c r="Q324" s="65"/>
      <c r="R324" s="226"/>
      <c r="S324" s="66"/>
      <c r="T324" s="66"/>
      <c r="U324" s="66"/>
      <c r="V324" s="67"/>
      <c r="W324" s="60"/>
      <c r="X324" s="58"/>
      <c r="Y324" s="58"/>
      <c r="Z324" s="58"/>
      <c r="AA324" s="59"/>
      <c r="AB324" s="60"/>
      <c r="AC324" s="61"/>
      <c r="AD324" s="61"/>
      <c r="AE324" s="291"/>
    </row>
    <row r="325" spans="1:31" ht="23.25" customHeight="1">
      <c r="A325" s="356"/>
      <c r="B325" s="278" t="s">
        <v>78</v>
      </c>
      <c r="C325" s="256" t="s">
        <v>79</v>
      </c>
      <c r="D325" s="256" t="s">
        <v>105</v>
      </c>
      <c r="E325" s="256" t="s">
        <v>210</v>
      </c>
      <c r="F325" s="265" t="s">
        <v>82</v>
      </c>
      <c r="G325" s="256" t="s">
        <v>107</v>
      </c>
      <c r="H325" s="256" t="s">
        <v>52</v>
      </c>
      <c r="I325" s="281" t="s">
        <v>513</v>
      </c>
      <c r="J325" s="266" t="s">
        <v>452</v>
      </c>
      <c r="K325" s="256" t="s">
        <v>453</v>
      </c>
      <c r="L325" s="284">
        <v>1</v>
      </c>
      <c r="M325" s="284">
        <v>1</v>
      </c>
      <c r="N325" s="256" t="s">
        <v>514</v>
      </c>
      <c r="O325" s="256" t="s">
        <v>515</v>
      </c>
      <c r="P325" s="262" t="s">
        <v>516</v>
      </c>
      <c r="Q325" s="30" t="s">
        <v>115</v>
      </c>
      <c r="R325" s="222" t="s">
        <v>116</v>
      </c>
      <c r="S325" s="31"/>
      <c r="T325" s="32" t="s">
        <v>61</v>
      </c>
      <c r="U325" s="33" t="s">
        <v>62</v>
      </c>
      <c r="V325" s="34"/>
      <c r="W325" s="35"/>
      <c r="X325" s="36"/>
      <c r="Y325" s="36"/>
      <c r="Z325" s="36"/>
      <c r="AA325" s="63">
        <f>+Z326</f>
        <v>0.56999999999999995</v>
      </c>
      <c r="AB325" s="35"/>
      <c r="AC325" s="64"/>
      <c r="AD325" s="64"/>
      <c r="AE325" s="292"/>
    </row>
    <row r="326" spans="1:31" ht="23.25" customHeight="1">
      <c r="A326" s="356"/>
      <c r="B326" s="275"/>
      <c r="C326" s="257"/>
      <c r="D326" s="257"/>
      <c r="E326" s="257"/>
      <c r="F326" s="257"/>
      <c r="G326" s="257"/>
      <c r="H326" s="257"/>
      <c r="I326" s="257"/>
      <c r="J326" s="257"/>
      <c r="K326" s="257"/>
      <c r="L326" s="260"/>
      <c r="M326" s="260"/>
      <c r="N326" s="257"/>
      <c r="O326" s="257"/>
      <c r="P326" s="263"/>
      <c r="Q326" s="22"/>
      <c r="R326" s="221" t="s">
        <v>517</v>
      </c>
      <c r="S326" s="23"/>
      <c r="T326" s="23"/>
      <c r="U326" s="23"/>
      <c r="V326" s="26">
        <v>1</v>
      </c>
      <c r="W326" s="25" t="s">
        <v>63</v>
      </c>
      <c r="X326" s="27">
        <v>0.56999999999999995</v>
      </c>
      <c r="Y326" s="27">
        <f>+V326*X326</f>
        <v>0.56999999999999995</v>
      </c>
      <c r="Z326" s="27">
        <f>+Y326</f>
        <v>0.56999999999999995</v>
      </c>
      <c r="AA326" s="28"/>
      <c r="AB326" s="25"/>
      <c r="AC326" s="29" t="s">
        <v>64</v>
      </c>
      <c r="AD326" s="29"/>
      <c r="AE326" s="290"/>
    </row>
    <row r="327" spans="1:31" ht="23.25" customHeight="1">
      <c r="A327" s="356"/>
      <c r="B327" s="275"/>
      <c r="C327" s="257"/>
      <c r="D327" s="257"/>
      <c r="E327" s="257"/>
      <c r="F327" s="257"/>
      <c r="G327" s="257"/>
      <c r="H327" s="257"/>
      <c r="I327" s="257"/>
      <c r="J327" s="257"/>
      <c r="K327" s="257"/>
      <c r="L327" s="260"/>
      <c r="M327" s="260"/>
      <c r="N327" s="257"/>
      <c r="O327" s="257"/>
      <c r="P327" s="263"/>
      <c r="Q327" s="73"/>
      <c r="R327" s="227"/>
      <c r="S327" s="68"/>
      <c r="T327" s="68"/>
      <c r="U327" s="68"/>
      <c r="V327" s="34"/>
      <c r="W327" s="35"/>
      <c r="X327" s="36"/>
      <c r="Y327" s="27"/>
      <c r="Z327" s="27"/>
      <c r="AA327" s="28"/>
      <c r="AB327" s="25"/>
      <c r="AC327" s="29"/>
      <c r="AD327" s="29"/>
      <c r="AE327" s="290"/>
    </row>
    <row r="328" spans="1:31" ht="23.25" customHeight="1">
      <c r="A328" s="356"/>
      <c r="B328" s="275"/>
      <c r="C328" s="257"/>
      <c r="D328" s="257"/>
      <c r="E328" s="257"/>
      <c r="F328" s="257"/>
      <c r="G328" s="257"/>
      <c r="H328" s="257"/>
      <c r="I328" s="257"/>
      <c r="J328" s="257"/>
      <c r="K328" s="257"/>
      <c r="L328" s="260"/>
      <c r="M328" s="260"/>
      <c r="N328" s="257"/>
      <c r="O328" s="257"/>
      <c r="P328" s="263"/>
      <c r="Q328" s="30"/>
      <c r="R328" s="227"/>
      <c r="S328" s="68"/>
      <c r="T328" s="68"/>
      <c r="U328" s="68"/>
      <c r="V328" s="34"/>
      <c r="W328" s="35"/>
      <c r="X328" s="36"/>
      <c r="Y328" s="27"/>
      <c r="Z328" s="27"/>
      <c r="AA328" s="28"/>
      <c r="AB328" s="25"/>
      <c r="AC328" s="29"/>
      <c r="AD328" s="29"/>
      <c r="AE328" s="290"/>
    </row>
    <row r="329" spans="1:31" ht="23.25" customHeight="1">
      <c r="A329" s="356"/>
      <c r="B329" s="276"/>
      <c r="C329" s="258"/>
      <c r="D329" s="258"/>
      <c r="E329" s="258"/>
      <c r="F329" s="258"/>
      <c r="G329" s="258"/>
      <c r="H329" s="258"/>
      <c r="I329" s="258"/>
      <c r="J329" s="258"/>
      <c r="K329" s="258"/>
      <c r="L329" s="261"/>
      <c r="M329" s="261"/>
      <c r="N329" s="258"/>
      <c r="O329" s="258"/>
      <c r="P329" s="264"/>
      <c r="Q329" s="65"/>
      <c r="R329" s="226"/>
      <c r="S329" s="66"/>
      <c r="T329" s="66"/>
      <c r="U329" s="66"/>
      <c r="V329" s="67"/>
      <c r="W329" s="60"/>
      <c r="X329" s="58"/>
      <c r="Y329" s="58"/>
      <c r="Z329" s="58"/>
      <c r="AA329" s="59"/>
      <c r="AB329" s="60"/>
      <c r="AC329" s="61"/>
      <c r="AD329" s="61"/>
      <c r="AE329" s="291"/>
    </row>
    <row r="330" spans="1:31" ht="18" customHeight="1">
      <c r="A330" s="356"/>
      <c r="B330" s="278" t="s">
        <v>46</v>
      </c>
      <c r="C330" s="256" t="s">
        <v>47</v>
      </c>
      <c r="D330" s="256" t="s">
        <v>48</v>
      </c>
      <c r="E330" s="256" t="s">
        <v>274</v>
      </c>
      <c r="F330" s="265" t="s">
        <v>50</v>
      </c>
      <c r="G330" s="256" t="s">
        <v>67</v>
      </c>
      <c r="H330" s="256" t="s">
        <v>52</v>
      </c>
      <c r="I330" s="281" t="s">
        <v>518</v>
      </c>
      <c r="J330" s="266" t="s">
        <v>192</v>
      </c>
      <c r="K330" s="256" t="s">
        <v>193</v>
      </c>
      <c r="L330" s="284">
        <v>1</v>
      </c>
      <c r="M330" s="284">
        <v>3</v>
      </c>
      <c r="N330" s="256" t="s">
        <v>519</v>
      </c>
      <c r="O330" s="256" t="s">
        <v>520</v>
      </c>
      <c r="P330" s="262" t="s">
        <v>521</v>
      </c>
      <c r="Q330" s="30"/>
      <c r="R330" s="222"/>
      <c r="S330" s="31"/>
      <c r="T330" s="31"/>
      <c r="U330" s="31"/>
      <c r="V330" s="34"/>
      <c r="W330" s="35"/>
      <c r="X330" s="36"/>
      <c r="Y330" s="36"/>
      <c r="Z330" s="36"/>
      <c r="AA330" s="63"/>
      <c r="AB330" s="35"/>
      <c r="AC330" s="64"/>
      <c r="AD330" s="64"/>
      <c r="AE330" s="292"/>
    </row>
    <row r="331" spans="1:31" ht="18" customHeight="1">
      <c r="A331" s="356"/>
      <c r="B331" s="275"/>
      <c r="C331" s="257"/>
      <c r="D331" s="257"/>
      <c r="E331" s="257"/>
      <c r="F331" s="257"/>
      <c r="G331" s="257"/>
      <c r="H331" s="257"/>
      <c r="I331" s="257"/>
      <c r="J331" s="257"/>
      <c r="K331" s="257"/>
      <c r="L331" s="260"/>
      <c r="M331" s="260"/>
      <c r="N331" s="257"/>
      <c r="O331" s="257"/>
      <c r="P331" s="263"/>
      <c r="Q331" s="22"/>
      <c r="R331" s="221"/>
      <c r="S331" s="23"/>
      <c r="T331" s="23"/>
      <c r="U331" s="23"/>
      <c r="V331" s="26"/>
      <c r="W331" s="25"/>
      <c r="X331" s="27"/>
      <c r="Y331" s="27"/>
      <c r="Z331" s="27"/>
      <c r="AA331" s="28"/>
      <c r="AB331" s="25"/>
      <c r="AC331" s="29"/>
      <c r="AD331" s="29"/>
      <c r="AE331" s="290"/>
    </row>
    <row r="332" spans="1:31" ht="18" customHeight="1">
      <c r="A332" s="356"/>
      <c r="B332" s="275"/>
      <c r="C332" s="257"/>
      <c r="D332" s="257"/>
      <c r="E332" s="257"/>
      <c r="F332" s="257"/>
      <c r="G332" s="257"/>
      <c r="H332" s="257"/>
      <c r="I332" s="257"/>
      <c r="J332" s="257"/>
      <c r="K332" s="257"/>
      <c r="L332" s="260"/>
      <c r="M332" s="260"/>
      <c r="N332" s="257"/>
      <c r="O332" s="257"/>
      <c r="P332" s="263"/>
      <c r="Q332" s="73"/>
      <c r="R332" s="227"/>
      <c r="S332" s="68"/>
      <c r="T332" s="68"/>
      <c r="U332" s="68"/>
      <c r="V332" s="34"/>
      <c r="W332" s="35"/>
      <c r="X332" s="36"/>
      <c r="Y332" s="27"/>
      <c r="Z332" s="27"/>
      <c r="AA332" s="28"/>
      <c r="AB332" s="25"/>
      <c r="AC332" s="29"/>
      <c r="AD332" s="29"/>
      <c r="AE332" s="290"/>
    </row>
    <row r="333" spans="1:31" ht="18" customHeight="1">
      <c r="A333" s="357"/>
      <c r="B333" s="275"/>
      <c r="C333" s="257"/>
      <c r="D333" s="257"/>
      <c r="E333" s="257"/>
      <c r="F333" s="257"/>
      <c r="G333" s="257"/>
      <c r="H333" s="257"/>
      <c r="I333" s="257"/>
      <c r="J333" s="257"/>
      <c r="K333" s="257"/>
      <c r="L333" s="260"/>
      <c r="M333" s="260"/>
      <c r="N333" s="257"/>
      <c r="O333" s="257"/>
      <c r="P333" s="263"/>
      <c r="Q333" s="30"/>
      <c r="R333" s="227"/>
      <c r="S333" s="68"/>
      <c r="T333" s="68"/>
      <c r="U333" s="68"/>
      <c r="V333" s="34"/>
      <c r="W333" s="35"/>
      <c r="X333" s="36"/>
      <c r="Y333" s="27"/>
      <c r="Z333" s="27"/>
      <c r="AA333" s="28"/>
      <c r="AB333" s="25"/>
      <c r="AC333" s="29"/>
      <c r="AD333" s="29"/>
      <c r="AE333" s="290"/>
    </row>
    <row r="334" spans="1:31" ht="51" customHeight="1">
      <c r="A334" s="358" t="s">
        <v>501</v>
      </c>
      <c r="B334" s="276"/>
      <c r="C334" s="258"/>
      <c r="D334" s="258"/>
      <c r="E334" s="258"/>
      <c r="F334" s="258"/>
      <c r="G334" s="258"/>
      <c r="H334" s="258"/>
      <c r="I334" s="258"/>
      <c r="J334" s="258"/>
      <c r="K334" s="258"/>
      <c r="L334" s="261"/>
      <c r="M334" s="261"/>
      <c r="N334" s="258"/>
      <c r="O334" s="258"/>
      <c r="P334" s="264"/>
      <c r="Q334" s="65"/>
      <c r="R334" s="226"/>
      <c r="S334" s="66"/>
      <c r="T334" s="66"/>
      <c r="U334" s="66"/>
      <c r="V334" s="67"/>
      <c r="W334" s="60"/>
      <c r="X334" s="58"/>
      <c r="Y334" s="58"/>
      <c r="Z334" s="58"/>
      <c r="AA334" s="59"/>
      <c r="AB334" s="60"/>
      <c r="AC334" s="61"/>
      <c r="AD334" s="61"/>
      <c r="AE334" s="291"/>
    </row>
    <row r="335" spans="1:31" ht="33.75" customHeight="1">
      <c r="A335" s="356"/>
      <c r="B335" s="278" t="s">
        <v>46</v>
      </c>
      <c r="C335" s="256" t="s">
        <v>47</v>
      </c>
      <c r="D335" s="256" t="s">
        <v>48</v>
      </c>
      <c r="E335" s="256" t="s">
        <v>274</v>
      </c>
      <c r="F335" s="265" t="s">
        <v>50</v>
      </c>
      <c r="G335" s="256" t="s">
        <v>67</v>
      </c>
      <c r="H335" s="256" t="s">
        <v>52</v>
      </c>
      <c r="I335" s="281" t="s">
        <v>522</v>
      </c>
      <c r="J335" s="266" t="s">
        <v>201</v>
      </c>
      <c r="K335" s="256" t="s">
        <v>313</v>
      </c>
      <c r="L335" s="284">
        <v>1</v>
      </c>
      <c r="M335" s="284">
        <v>1</v>
      </c>
      <c r="N335" s="256" t="s">
        <v>523</v>
      </c>
      <c r="O335" s="256" t="s">
        <v>524</v>
      </c>
      <c r="P335" s="262" t="s">
        <v>521</v>
      </c>
      <c r="Q335" s="30" t="s">
        <v>185</v>
      </c>
      <c r="R335" s="222" t="s">
        <v>186</v>
      </c>
      <c r="S335" s="31"/>
      <c r="T335" s="32" t="s">
        <v>61</v>
      </c>
      <c r="U335" s="33" t="s">
        <v>62</v>
      </c>
      <c r="V335" s="34"/>
      <c r="W335" s="35"/>
      <c r="X335" s="36"/>
      <c r="Y335" s="36"/>
      <c r="Z335" s="36"/>
      <c r="AA335" s="63">
        <f>+SUM(Z336:Z339)</f>
        <v>120.96000000000001</v>
      </c>
      <c r="AB335" s="35"/>
      <c r="AC335" s="64"/>
      <c r="AD335" s="64"/>
      <c r="AE335" s="292"/>
    </row>
    <row r="336" spans="1:31" ht="18" customHeight="1">
      <c r="A336" s="356"/>
      <c r="B336" s="275"/>
      <c r="C336" s="257"/>
      <c r="D336" s="257"/>
      <c r="E336" s="257"/>
      <c r="F336" s="257"/>
      <c r="G336" s="257"/>
      <c r="H336" s="257"/>
      <c r="I336" s="257"/>
      <c r="J336" s="257"/>
      <c r="K336" s="257"/>
      <c r="L336" s="260"/>
      <c r="M336" s="260"/>
      <c r="N336" s="257"/>
      <c r="O336" s="257"/>
      <c r="P336" s="263"/>
      <c r="Q336" s="22"/>
      <c r="R336" s="221" t="s">
        <v>187</v>
      </c>
      <c r="S336" s="23"/>
      <c r="T336" s="23"/>
      <c r="U336" s="23"/>
      <c r="V336" s="26">
        <v>3</v>
      </c>
      <c r="W336" s="25" t="s">
        <v>63</v>
      </c>
      <c r="X336" s="27">
        <v>9</v>
      </c>
      <c r="Y336" s="27">
        <f t="shared" ref="Y336:Y339" si="43">+V336*X336</f>
        <v>27</v>
      </c>
      <c r="Z336" s="27">
        <f t="shared" ref="Z336:Z339" si="44">+Y336*1.12</f>
        <v>30.240000000000002</v>
      </c>
      <c r="AA336" s="28"/>
      <c r="AB336" s="25"/>
      <c r="AC336" s="29" t="s">
        <v>64</v>
      </c>
      <c r="AD336" s="29"/>
      <c r="AE336" s="290"/>
    </row>
    <row r="337" spans="1:31" ht="18" customHeight="1">
      <c r="A337" s="356"/>
      <c r="B337" s="275"/>
      <c r="C337" s="257"/>
      <c r="D337" s="257"/>
      <c r="E337" s="257"/>
      <c r="F337" s="257"/>
      <c r="G337" s="257"/>
      <c r="H337" s="257"/>
      <c r="I337" s="257"/>
      <c r="J337" s="257"/>
      <c r="K337" s="257"/>
      <c r="L337" s="260"/>
      <c r="M337" s="260"/>
      <c r="N337" s="257"/>
      <c r="O337" s="257"/>
      <c r="P337" s="263"/>
      <c r="Q337" s="73"/>
      <c r="R337" s="227" t="s">
        <v>189</v>
      </c>
      <c r="S337" s="68"/>
      <c r="T337" s="68"/>
      <c r="U337" s="68"/>
      <c r="V337" s="34">
        <v>3</v>
      </c>
      <c r="W337" s="35" t="s">
        <v>63</v>
      </c>
      <c r="X337" s="36">
        <v>9</v>
      </c>
      <c r="Y337" s="27">
        <f t="shared" si="43"/>
        <v>27</v>
      </c>
      <c r="Z337" s="27">
        <f t="shared" si="44"/>
        <v>30.240000000000002</v>
      </c>
      <c r="AA337" s="28"/>
      <c r="AB337" s="25"/>
      <c r="AC337" s="29" t="s">
        <v>64</v>
      </c>
      <c r="AD337" s="29"/>
      <c r="AE337" s="290"/>
    </row>
    <row r="338" spans="1:31" ht="18" customHeight="1">
      <c r="A338" s="356"/>
      <c r="B338" s="275"/>
      <c r="C338" s="257"/>
      <c r="D338" s="257"/>
      <c r="E338" s="257"/>
      <c r="F338" s="257"/>
      <c r="G338" s="257"/>
      <c r="H338" s="257"/>
      <c r="I338" s="257"/>
      <c r="J338" s="257"/>
      <c r="K338" s="257"/>
      <c r="L338" s="260"/>
      <c r="M338" s="260"/>
      <c r="N338" s="257"/>
      <c r="O338" s="257"/>
      <c r="P338" s="263"/>
      <c r="Q338" s="30"/>
      <c r="R338" s="227" t="s">
        <v>188</v>
      </c>
      <c r="S338" s="68"/>
      <c r="T338" s="68"/>
      <c r="U338" s="68"/>
      <c r="V338" s="34">
        <v>3</v>
      </c>
      <c r="W338" s="35" t="s">
        <v>63</v>
      </c>
      <c r="X338" s="36">
        <v>9</v>
      </c>
      <c r="Y338" s="27">
        <f t="shared" si="43"/>
        <v>27</v>
      </c>
      <c r="Z338" s="27">
        <f t="shared" si="44"/>
        <v>30.240000000000002</v>
      </c>
      <c r="AA338" s="28"/>
      <c r="AB338" s="25"/>
      <c r="AC338" s="29" t="s">
        <v>64</v>
      </c>
      <c r="AD338" s="29"/>
      <c r="AE338" s="290"/>
    </row>
    <row r="339" spans="1:31" ht="36" customHeight="1">
      <c r="A339" s="359"/>
      <c r="B339" s="276"/>
      <c r="C339" s="258"/>
      <c r="D339" s="258"/>
      <c r="E339" s="258"/>
      <c r="F339" s="258"/>
      <c r="G339" s="258"/>
      <c r="H339" s="258"/>
      <c r="I339" s="258"/>
      <c r="J339" s="258"/>
      <c r="K339" s="258"/>
      <c r="L339" s="261"/>
      <c r="M339" s="261"/>
      <c r="N339" s="258"/>
      <c r="O339" s="258"/>
      <c r="P339" s="264"/>
      <c r="Q339" s="65"/>
      <c r="R339" s="226" t="s">
        <v>190</v>
      </c>
      <c r="S339" s="66"/>
      <c r="T339" s="66"/>
      <c r="U339" s="66"/>
      <c r="V339" s="67">
        <v>3</v>
      </c>
      <c r="W339" s="60" t="s">
        <v>63</v>
      </c>
      <c r="X339" s="58">
        <v>9</v>
      </c>
      <c r="Y339" s="58">
        <f t="shared" si="43"/>
        <v>27</v>
      </c>
      <c r="Z339" s="58">
        <f t="shared" si="44"/>
        <v>30.240000000000002</v>
      </c>
      <c r="AA339" s="59"/>
      <c r="AB339" s="60"/>
      <c r="AC339" s="61" t="s">
        <v>64</v>
      </c>
      <c r="AD339" s="61"/>
      <c r="AE339" s="291"/>
    </row>
    <row r="340" spans="1:31" ht="22.5" customHeight="1">
      <c r="A340" s="360"/>
      <c r="B340" s="217"/>
      <c r="C340" s="217"/>
      <c r="D340" s="217"/>
      <c r="E340" s="217"/>
      <c r="F340" s="217"/>
      <c r="G340" s="217"/>
      <c r="H340" s="217"/>
      <c r="I340" s="217"/>
      <c r="J340" s="217"/>
      <c r="K340" s="217"/>
      <c r="L340" s="218"/>
      <c r="M340" s="218"/>
      <c r="N340" s="217"/>
      <c r="O340" s="217"/>
      <c r="P340" s="219"/>
      <c r="Q340" s="362" t="s">
        <v>525</v>
      </c>
      <c r="R340" s="363"/>
      <c r="S340" s="363"/>
      <c r="T340" s="363"/>
      <c r="U340" s="363"/>
      <c r="V340" s="363"/>
      <c r="W340" s="363"/>
      <c r="X340" s="363"/>
      <c r="Y340" s="364"/>
      <c r="Z340" s="77" t="s">
        <v>208</v>
      </c>
      <c r="AA340" s="80">
        <f>SUM(AA315:AA339)</f>
        <v>145.74440000000001</v>
      </c>
      <c r="AB340" s="287"/>
      <c r="AC340" s="286"/>
      <c r="AD340" s="286"/>
      <c r="AE340" s="288"/>
    </row>
    <row r="341" spans="1:31" ht="21" customHeight="1">
      <c r="A341" s="355" t="s">
        <v>526</v>
      </c>
      <c r="B341" s="282" t="s">
        <v>78</v>
      </c>
      <c r="C341" s="270" t="s">
        <v>79</v>
      </c>
      <c r="D341" s="270" t="s">
        <v>105</v>
      </c>
      <c r="E341" s="270" t="s">
        <v>210</v>
      </c>
      <c r="F341" s="271" t="s">
        <v>82</v>
      </c>
      <c r="G341" s="270" t="s">
        <v>67</v>
      </c>
      <c r="H341" s="270" t="s">
        <v>52</v>
      </c>
      <c r="I341" s="335" t="s">
        <v>527</v>
      </c>
      <c r="J341" s="270" t="s">
        <v>436</v>
      </c>
      <c r="K341" s="270" t="s">
        <v>437</v>
      </c>
      <c r="L341" s="279">
        <v>3</v>
      </c>
      <c r="M341" s="279">
        <v>3</v>
      </c>
      <c r="N341" s="270" t="s">
        <v>528</v>
      </c>
      <c r="O341" s="270" t="s">
        <v>529</v>
      </c>
      <c r="P341" s="280" t="s">
        <v>530</v>
      </c>
      <c r="Q341" s="13" t="s">
        <v>115</v>
      </c>
      <c r="R341" s="220" t="s">
        <v>116</v>
      </c>
      <c r="S341" s="14"/>
      <c r="T341" s="32" t="s">
        <v>61</v>
      </c>
      <c r="U341" s="33" t="s">
        <v>62</v>
      </c>
      <c r="V341" s="17"/>
      <c r="W341" s="18"/>
      <c r="X341" s="19"/>
      <c r="Y341" s="19"/>
      <c r="Z341" s="19"/>
      <c r="AA341" s="20">
        <f>+SUM(Z342:Z345)</f>
        <v>24.214400000000001</v>
      </c>
      <c r="AB341" s="18"/>
      <c r="AC341" s="21"/>
      <c r="AD341" s="21"/>
      <c r="AE341" s="365" t="s">
        <v>531</v>
      </c>
    </row>
    <row r="342" spans="1:31" ht="21" customHeight="1">
      <c r="A342" s="356"/>
      <c r="B342" s="275"/>
      <c r="C342" s="257"/>
      <c r="D342" s="257"/>
      <c r="E342" s="257"/>
      <c r="F342" s="257"/>
      <c r="G342" s="257"/>
      <c r="H342" s="257"/>
      <c r="I342" s="336"/>
      <c r="J342" s="257"/>
      <c r="K342" s="257"/>
      <c r="L342" s="260"/>
      <c r="M342" s="260"/>
      <c r="N342" s="257"/>
      <c r="O342" s="257"/>
      <c r="P342" s="263"/>
      <c r="Q342" s="22"/>
      <c r="R342" s="221" t="s">
        <v>532</v>
      </c>
      <c r="S342" s="23"/>
      <c r="T342" s="23"/>
      <c r="U342" s="23"/>
      <c r="V342" s="26">
        <v>10</v>
      </c>
      <c r="W342" s="25" t="s">
        <v>63</v>
      </c>
      <c r="X342" s="27">
        <v>1.65</v>
      </c>
      <c r="Y342" s="27">
        <f t="shared" ref="Y342:Y345" si="45">+V342*X342</f>
        <v>16.5</v>
      </c>
      <c r="Z342" s="27">
        <f t="shared" ref="Z342:Z345" si="46">+Y342*1.12</f>
        <v>18.48</v>
      </c>
      <c r="AA342" s="28"/>
      <c r="AB342" s="25"/>
      <c r="AC342" s="29" t="s">
        <v>64</v>
      </c>
      <c r="AD342" s="29"/>
      <c r="AE342" s="366"/>
    </row>
    <row r="343" spans="1:31" ht="21" customHeight="1">
      <c r="A343" s="356"/>
      <c r="B343" s="275"/>
      <c r="C343" s="257"/>
      <c r="D343" s="257"/>
      <c r="E343" s="257"/>
      <c r="F343" s="257"/>
      <c r="G343" s="257"/>
      <c r="H343" s="257"/>
      <c r="I343" s="336"/>
      <c r="J343" s="257"/>
      <c r="K343" s="257"/>
      <c r="L343" s="260"/>
      <c r="M343" s="260"/>
      <c r="N343" s="257"/>
      <c r="O343" s="257"/>
      <c r="P343" s="263"/>
      <c r="Q343" s="73"/>
      <c r="R343" s="227" t="s">
        <v>226</v>
      </c>
      <c r="S343" s="68"/>
      <c r="T343" s="68"/>
      <c r="U343" s="68"/>
      <c r="V343" s="34">
        <v>3</v>
      </c>
      <c r="W343" s="25" t="s">
        <v>63</v>
      </c>
      <c r="X343" s="36">
        <v>0.28999999999999998</v>
      </c>
      <c r="Y343" s="27">
        <f t="shared" si="45"/>
        <v>0.86999999999999988</v>
      </c>
      <c r="Z343" s="27">
        <f t="shared" si="46"/>
        <v>0.97439999999999993</v>
      </c>
      <c r="AA343" s="28"/>
      <c r="AB343" s="25"/>
      <c r="AC343" s="29" t="s">
        <v>64</v>
      </c>
      <c r="AD343" s="29"/>
      <c r="AE343" s="366"/>
    </row>
    <row r="344" spans="1:31" ht="21" customHeight="1">
      <c r="A344" s="356"/>
      <c r="B344" s="275"/>
      <c r="C344" s="257"/>
      <c r="D344" s="257"/>
      <c r="E344" s="257"/>
      <c r="F344" s="257"/>
      <c r="G344" s="257"/>
      <c r="H344" s="257"/>
      <c r="I344" s="336"/>
      <c r="J344" s="257"/>
      <c r="K344" s="257"/>
      <c r="L344" s="260"/>
      <c r="M344" s="260"/>
      <c r="N344" s="257"/>
      <c r="O344" s="257"/>
      <c r="P344" s="263"/>
      <c r="Q344" s="30"/>
      <c r="R344" s="227" t="s">
        <v>533</v>
      </c>
      <c r="S344" s="68"/>
      <c r="T344" s="68"/>
      <c r="U344" s="68"/>
      <c r="V344" s="34">
        <v>1</v>
      </c>
      <c r="W344" s="35" t="s">
        <v>118</v>
      </c>
      <c r="X344" s="36">
        <v>1.8</v>
      </c>
      <c r="Y344" s="27">
        <f t="shared" si="45"/>
        <v>1.8</v>
      </c>
      <c r="Z344" s="27">
        <f t="shared" si="46"/>
        <v>2.0160000000000005</v>
      </c>
      <c r="AA344" s="28"/>
      <c r="AB344" s="25"/>
      <c r="AC344" s="29" t="s">
        <v>64</v>
      </c>
      <c r="AD344" s="29"/>
      <c r="AE344" s="366"/>
    </row>
    <row r="345" spans="1:31" ht="21" customHeight="1">
      <c r="A345" s="356"/>
      <c r="B345" s="276"/>
      <c r="C345" s="258"/>
      <c r="D345" s="258"/>
      <c r="E345" s="258"/>
      <c r="F345" s="258"/>
      <c r="G345" s="258"/>
      <c r="H345" s="258"/>
      <c r="I345" s="337"/>
      <c r="J345" s="258"/>
      <c r="K345" s="258"/>
      <c r="L345" s="261"/>
      <c r="M345" s="261"/>
      <c r="N345" s="258"/>
      <c r="O345" s="258"/>
      <c r="P345" s="264"/>
      <c r="Q345" s="65"/>
      <c r="R345" s="226" t="s">
        <v>129</v>
      </c>
      <c r="S345" s="66"/>
      <c r="T345" s="66"/>
      <c r="U345" s="66"/>
      <c r="V345" s="67">
        <v>5</v>
      </c>
      <c r="W345" s="60" t="s">
        <v>63</v>
      </c>
      <c r="X345" s="58">
        <v>0.49</v>
      </c>
      <c r="Y345" s="58">
        <f t="shared" si="45"/>
        <v>2.4500000000000002</v>
      </c>
      <c r="Z345" s="58">
        <f t="shared" si="46"/>
        <v>2.7440000000000007</v>
      </c>
      <c r="AA345" s="59"/>
      <c r="AB345" s="60"/>
      <c r="AC345" s="61" t="s">
        <v>64</v>
      </c>
      <c r="AD345" s="61"/>
      <c r="AE345" s="367"/>
    </row>
    <row r="346" spans="1:31" ht="18" customHeight="1">
      <c r="A346" s="356"/>
      <c r="B346" s="278" t="s">
        <v>46</v>
      </c>
      <c r="C346" s="256" t="s">
        <v>47</v>
      </c>
      <c r="D346" s="256" t="s">
        <v>93</v>
      </c>
      <c r="E346" s="256" t="s">
        <v>256</v>
      </c>
      <c r="F346" s="265" t="s">
        <v>50</v>
      </c>
      <c r="G346" s="256" t="s">
        <v>257</v>
      </c>
      <c r="H346" s="256" t="s">
        <v>121</v>
      </c>
      <c r="I346" s="281" t="s">
        <v>534</v>
      </c>
      <c r="J346" s="266" t="s">
        <v>445</v>
      </c>
      <c r="K346" s="256" t="s">
        <v>446</v>
      </c>
      <c r="L346" s="259">
        <v>1</v>
      </c>
      <c r="M346" s="259">
        <v>1</v>
      </c>
      <c r="N346" s="256" t="s">
        <v>535</v>
      </c>
      <c r="O346" s="256" t="s">
        <v>536</v>
      </c>
      <c r="P346" s="262" t="s">
        <v>537</v>
      </c>
      <c r="Q346" s="30"/>
      <c r="R346" s="222"/>
      <c r="S346" s="31"/>
      <c r="T346" s="31"/>
      <c r="U346" s="31"/>
      <c r="V346" s="34"/>
      <c r="W346" s="35"/>
      <c r="X346" s="36"/>
      <c r="Y346" s="36"/>
      <c r="Z346" s="36"/>
      <c r="AA346" s="63"/>
      <c r="AB346" s="35"/>
      <c r="AC346" s="64"/>
      <c r="AD346" s="64"/>
      <c r="AE346" s="368" t="s">
        <v>538</v>
      </c>
    </row>
    <row r="347" spans="1:31" ht="18" customHeight="1">
      <c r="A347" s="356"/>
      <c r="B347" s="275"/>
      <c r="C347" s="257"/>
      <c r="D347" s="257"/>
      <c r="E347" s="257"/>
      <c r="F347" s="257"/>
      <c r="G347" s="257"/>
      <c r="H347" s="257"/>
      <c r="I347" s="257"/>
      <c r="J347" s="257"/>
      <c r="K347" s="257"/>
      <c r="L347" s="260"/>
      <c r="M347" s="260"/>
      <c r="N347" s="257"/>
      <c r="O347" s="257"/>
      <c r="P347" s="263"/>
      <c r="Q347" s="22"/>
      <c r="R347" s="221"/>
      <c r="S347" s="23"/>
      <c r="T347" s="23"/>
      <c r="U347" s="23"/>
      <c r="V347" s="26"/>
      <c r="W347" s="25"/>
      <c r="X347" s="27"/>
      <c r="Y347" s="27"/>
      <c r="Z347" s="27"/>
      <c r="AA347" s="28"/>
      <c r="AB347" s="25"/>
      <c r="AC347" s="29"/>
      <c r="AD347" s="29"/>
      <c r="AE347" s="366"/>
    </row>
    <row r="348" spans="1:31" ht="18" customHeight="1">
      <c r="A348" s="356"/>
      <c r="B348" s="275"/>
      <c r="C348" s="257"/>
      <c r="D348" s="257"/>
      <c r="E348" s="257"/>
      <c r="F348" s="257"/>
      <c r="G348" s="257"/>
      <c r="H348" s="257"/>
      <c r="I348" s="257"/>
      <c r="J348" s="257"/>
      <c r="K348" s="257"/>
      <c r="L348" s="260"/>
      <c r="M348" s="260"/>
      <c r="N348" s="257"/>
      <c r="O348" s="257"/>
      <c r="P348" s="263"/>
      <c r="Q348" s="73"/>
      <c r="R348" s="227"/>
      <c r="S348" s="68"/>
      <c r="T348" s="68"/>
      <c r="U348" s="68"/>
      <c r="V348" s="34"/>
      <c r="W348" s="35"/>
      <c r="X348" s="36"/>
      <c r="Y348" s="27"/>
      <c r="Z348" s="27"/>
      <c r="AA348" s="28"/>
      <c r="AB348" s="25"/>
      <c r="AC348" s="29"/>
      <c r="AD348" s="29"/>
      <c r="AE348" s="366"/>
    </row>
    <row r="349" spans="1:31" ht="18" customHeight="1">
      <c r="A349" s="356"/>
      <c r="B349" s="275"/>
      <c r="C349" s="257"/>
      <c r="D349" s="257"/>
      <c r="E349" s="257"/>
      <c r="F349" s="257"/>
      <c r="G349" s="257"/>
      <c r="H349" s="257"/>
      <c r="I349" s="257"/>
      <c r="J349" s="257"/>
      <c r="K349" s="257"/>
      <c r="L349" s="260"/>
      <c r="M349" s="260"/>
      <c r="N349" s="257"/>
      <c r="O349" s="257"/>
      <c r="P349" s="263"/>
      <c r="Q349" s="30"/>
      <c r="R349" s="227"/>
      <c r="S349" s="68"/>
      <c r="T349" s="68"/>
      <c r="U349" s="68"/>
      <c r="V349" s="34"/>
      <c r="W349" s="35"/>
      <c r="X349" s="36"/>
      <c r="Y349" s="27"/>
      <c r="Z349" s="27"/>
      <c r="AA349" s="28"/>
      <c r="AB349" s="25"/>
      <c r="AC349" s="29"/>
      <c r="AD349" s="29"/>
      <c r="AE349" s="366"/>
    </row>
    <row r="350" spans="1:31" ht="51.75" customHeight="1">
      <c r="A350" s="356"/>
      <c r="B350" s="276"/>
      <c r="C350" s="258"/>
      <c r="D350" s="258"/>
      <c r="E350" s="258"/>
      <c r="F350" s="258"/>
      <c r="G350" s="258"/>
      <c r="H350" s="258"/>
      <c r="I350" s="258"/>
      <c r="J350" s="258"/>
      <c r="K350" s="258"/>
      <c r="L350" s="261"/>
      <c r="M350" s="261"/>
      <c r="N350" s="258"/>
      <c r="O350" s="258"/>
      <c r="P350" s="264"/>
      <c r="Q350" s="65"/>
      <c r="R350" s="226"/>
      <c r="S350" s="66"/>
      <c r="T350" s="66"/>
      <c r="U350" s="66"/>
      <c r="V350" s="67"/>
      <c r="W350" s="60"/>
      <c r="X350" s="58"/>
      <c r="Y350" s="58"/>
      <c r="Z350" s="58"/>
      <c r="AA350" s="59"/>
      <c r="AB350" s="60"/>
      <c r="AC350" s="61"/>
      <c r="AD350" s="61"/>
      <c r="AE350" s="367"/>
    </row>
    <row r="351" spans="1:31" ht="23.25" customHeight="1">
      <c r="A351" s="356"/>
      <c r="B351" s="274" t="s">
        <v>78</v>
      </c>
      <c r="C351" s="266" t="s">
        <v>79</v>
      </c>
      <c r="D351" s="266" t="s">
        <v>105</v>
      </c>
      <c r="E351" s="266" t="s">
        <v>210</v>
      </c>
      <c r="F351" s="277" t="s">
        <v>82</v>
      </c>
      <c r="G351" s="266" t="s">
        <v>107</v>
      </c>
      <c r="H351" s="266" t="s">
        <v>52</v>
      </c>
      <c r="I351" s="281" t="s">
        <v>539</v>
      </c>
      <c r="J351" s="266" t="s">
        <v>452</v>
      </c>
      <c r="K351" s="266" t="s">
        <v>453</v>
      </c>
      <c r="L351" s="272">
        <v>1</v>
      </c>
      <c r="M351" s="272">
        <v>1</v>
      </c>
      <c r="N351" s="266" t="s">
        <v>540</v>
      </c>
      <c r="O351" s="266" t="s">
        <v>541</v>
      </c>
      <c r="P351" s="273" t="s">
        <v>542</v>
      </c>
      <c r="Q351" s="47" t="s">
        <v>115</v>
      </c>
      <c r="R351" s="224" t="s">
        <v>116</v>
      </c>
      <c r="S351" s="48"/>
      <c r="T351" s="32" t="s">
        <v>61</v>
      </c>
      <c r="U351" s="33" t="s">
        <v>62</v>
      </c>
      <c r="V351" s="49"/>
      <c r="W351" s="50"/>
      <c r="X351" s="51"/>
      <c r="Y351" s="51"/>
      <c r="Z351" s="51"/>
      <c r="AA351" s="52">
        <f>+Z352</f>
        <v>0.56999999999999995</v>
      </c>
      <c r="AB351" s="50"/>
      <c r="AC351" s="53"/>
      <c r="AD351" s="53"/>
      <c r="AE351" s="369"/>
    </row>
    <row r="352" spans="1:31" ht="23.25" customHeight="1">
      <c r="A352" s="356"/>
      <c r="B352" s="275"/>
      <c r="C352" s="257"/>
      <c r="D352" s="257"/>
      <c r="E352" s="257"/>
      <c r="F352" s="257"/>
      <c r="G352" s="257"/>
      <c r="H352" s="257"/>
      <c r="I352" s="257"/>
      <c r="J352" s="257"/>
      <c r="K352" s="257"/>
      <c r="L352" s="260"/>
      <c r="M352" s="260"/>
      <c r="N352" s="257"/>
      <c r="O352" s="257"/>
      <c r="P352" s="263"/>
      <c r="Q352" s="22"/>
      <c r="R352" s="221" t="s">
        <v>543</v>
      </c>
      <c r="S352" s="23"/>
      <c r="T352" s="23"/>
      <c r="U352" s="23"/>
      <c r="V352" s="26">
        <v>1</v>
      </c>
      <c r="W352" s="25" t="s">
        <v>63</v>
      </c>
      <c r="X352" s="27">
        <v>0.56999999999999995</v>
      </c>
      <c r="Y352" s="27">
        <f>+V352*X352</f>
        <v>0.56999999999999995</v>
      </c>
      <c r="Z352" s="27">
        <f>+Y352</f>
        <v>0.56999999999999995</v>
      </c>
      <c r="AA352" s="28"/>
      <c r="AB352" s="25"/>
      <c r="AC352" s="29" t="s">
        <v>64</v>
      </c>
      <c r="AD352" s="29"/>
      <c r="AE352" s="366"/>
    </row>
    <row r="353" spans="1:31" ht="23.25" customHeight="1">
      <c r="A353" s="356"/>
      <c r="B353" s="275"/>
      <c r="C353" s="257"/>
      <c r="D353" s="257"/>
      <c r="E353" s="257"/>
      <c r="F353" s="257"/>
      <c r="G353" s="257"/>
      <c r="H353" s="257"/>
      <c r="I353" s="257"/>
      <c r="J353" s="257"/>
      <c r="K353" s="257"/>
      <c r="L353" s="260"/>
      <c r="M353" s="260"/>
      <c r="N353" s="257"/>
      <c r="O353" s="257"/>
      <c r="P353" s="263"/>
      <c r="Q353" s="73"/>
      <c r="R353" s="227"/>
      <c r="S353" s="68"/>
      <c r="T353" s="68"/>
      <c r="U353" s="68"/>
      <c r="V353" s="34"/>
      <c r="W353" s="35"/>
      <c r="X353" s="36"/>
      <c r="Y353" s="27"/>
      <c r="Z353" s="27"/>
      <c r="AA353" s="28"/>
      <c r="AB353" s="25"/>
      <c r="AC353" s="29"/>
      <c r="AD353" s="29"/>
      <c r="AE353" s="366"/>
    </row>
    <row r="354" spans="1:31" ht="23.25" customHeight="1">
      <c r="A354" s="356"/>
      <c r="B354" s="275"/>
      <c r="C354" s="257"/>
      <c r="D354" s="257"/>
      <c r="E354" s="257"/>
      <c r="F354" s="257"/>
      <c r="G354" s="257"/>
      <c r="H354" s="257"/>
      <c r="I354" s="257"/>
      <c r="J354" s="257"/>
      <c r="K354" s="257"/>
      <c r="L354" s="260"/>
      <c r="M354" s="260"/>
      <c r="N354" s="257"/>
      <c r="O354" s="257"/>
      <c r="P354" s="263"/>
      <c r="Q354" s="30"/>
      <c r="R354" s="227"/>
      <c r="S354" s="68"/>
      <c r="T354" s="68"/>
      <c r="U354" s="68"/>
      <c r="V354" s="34"/>
      <c r="W354" s="35"/>
      <c r="X354" s="36"/>
      <c r="Y354" s="27"/>
      <c r="Z354" s="27"/>
      <c r="AA354" s="28"/>
      <c r="AB354" s="25"/>
      <c r="AC354" s="29"/>
      <c r="AD354" s="29"/>
      <c r="AE354" s="366"/>
    </row>
    <row r="355" spans="1:31" ht="23.25" customHeight="1">
      <c r="A355" s="356"/>
      <c r="B355" s="276"/>
      <c r="C355" s="258"/>
      <c r="D355" s="258"/>
      <c r="E355" s="258"/>
      <c r="F355" s="258"/>
      <c r="G355" s="258"/>
      <c r="H355" s="258"/>
      <c r="I355" s="258"/>
      <c r="J355" s="258"/>
      <c r="K355" s="258"/>
      <c r="L355" s="261"/>
      <c r="M355" s="261"/>
      <c r="N355" s="258"/>
      <c r="O355" s="258"/>
      <c r="P355" s="264"/>
      <c r="Q355" s="65"/>
      <c r="R355" s="226"/>
      <c r="S355" s="66"/>
      <c r="T355" s="66"/>
      <c r="U355" s="66"/>
      <c r="V355" s="67"/>
      <c r="W355" s="60"/>
      <c r="X355" s="58"/>
      <c r="Y355" s="58"/>
      <c r="Z355" s="58"/>
      <c r="AA355" s="59"/>
      <c r="AB355" s="60"/>
      <c r="AC355" s="61"/>
      <c r="AD355" s="61"/>
      <c r="AE355" s="367"/>
    </row>
    <row r="356" spans="1:31" ht="18" customHeight="1">
      <c r="A356" s="356"/>
      <c r="B356" s="278" t="s">
        <v>46</v>
      </c>
      <c r="C356" s="256" t="s">
        <v>47</v>
      </c>
      <c r="D356" s="256" t="s">
        <v>48</v>
      </c>
      <c r="E356" s="256" t="s">
        <v>274</v>
      </c>
      <c r="F356" s="265" t="s">
        <v>50</v>
      </c>
      <c r="G356" s="256" t="s">
        <v>67</v>
      </c>
      <c r="H356" s="256" t="s">
        <v>52</v>
      </c>
      <c r="I356" s="281" t="s">
        <v>544</v>
      </c>
      <c r="J356" s="266" t="s">
        <v>192</v>
      </c>
      <c r="K356" s="256" t="s">
        <v>193</v>
      </c>
      <c r="L356" s="259">
        <v>1</v>
      </c>
      <c r="M356" s="259">
        <v>3</v>
      </c>
      <c r="N356" s="256" t="s">
        <v>545</v>
      </c>
      <c r="O356" s="256" t="s">
        <v>546</v>
      </c>
      <c r="P356" s="262" t="s">
        <v>547</v>
      </c>
      <c r="Q356" s="30"/>
      <c r="R356" s="222"/>
      <c r="S356" s="31"/>
      <c r="T356" s="31"/>
      <c r="U356" s="31"/>
      <c r="V356" s="34"/>
      <c r="W356" s="35"/>
      <c r="X356" s="36"/>
      <c r="Y356" s="36"/>
      <c r="Z356" s="36"/>
      <c r="AA356" s="63"/>
      <c r="AB356" s="35"/>
      <c r="AC356" s="64"/>
      <c r="AD356" s="64"/>
      <c r="AE356" s="368" t="s">
        <v>548</v>
      </c>
    </row>
    <row r="357" spans="1:31" ht="18" customHeight="1">
      <c r="A357" s="356"/>
      <c r="B357" s="275"/>
      <c r="C357" s="257"/>
      <c r="D357" s="257"/>
      <c r="E357" s="257"/>
      <c r="F357" s="257"/>
      <c r="G357" s="257"/>
      <c r="H357" s="257"/>
      <c r="I357" s="257"/>
      <c r="J357" s="257"/>
      <c r="K357" s="257"/>
      <c r="L357" s="260"/>
      <c r="M357" s="260"/>
      <c r="N357" s="257"/>
      <c r="O357" s="257"/>
      <c r="P357" s="263"/>
      <c r="Q357" s="22"/>
      <c r="R357" s="221"/>
      <c r="S357" s="23"/>
      <c r="T357" s="23"/>
      <c r="U357" s="23"/>
      <c r="V357" s="26"/>
      <c r="W357" s="25"/>
      <c r="X357" s="27"/>
      <c r="Y357" s="27"/>
      <c r="Z357" s="27"/>
      <c r="AA357" s="28"/>
      <c r="AB357" s="25"/>
      <c r="AC357" s="29"/>
      <c r="AD357" s="29"/>
      <c r="AE357" s="366"/>
    </row>
    <row r="358" spans="1:31" ht="18" customHeight="1">
      <c r="A358" s="356"/>
      <c r="B358" s="275"/>
      <c r="C358" s="257"/>
      <c r="D358" s="257"/>
      <c r="E358" s="257"/>
      <c r="F358" s="257"/>
      <c r="G358" s="257"/>
      <c r="H358" s="257"/>
      <c r="I358" s="257"/>
      <c r="J358" s="257"/>
      <c r="K358" s="257"/>
      <c r="L358" s="260"/>
      <c r="M358" s="260"/>
      <c r="N358" s="257"/>
      <c r="O358" s="257"/>
      <c r="P358" s="263"/>
      <c r="Q358" s="73"/>
      <c r="R358" s="227"/>
      <c r="S358" s="68"/>
      <c r="T358" s="68"/>
      <c r="U358" s="68"/>
      <c r="V358" s="34"/>
      <c r="W358" s="35"/>
      <c r="X358" s="36"/>
      <c r="Y358" s="27"/>
      <c r="Z358" s="27"/>
      <c r="AA358" s="28"/>
      <c r="AB358" s="25"/>
      <c r="AC358" s="29"/>
      <c r="AD358" s="29"/>
      <c r="AE358" s="366"/>
    </row>
    <row r="359" spans="1:31" ht="18" customHeight="1">
      <c r="A359" s="357"/>
      <c r="B359" s="275"/>
      <c r="C359" s="257"/>
      <c r="D359" s="257"/>
      <c r="E359" s="257"/>
      <c r="F359" s="257"/>
      <c r="G359" s="257"/>
      <c r="H359" s="257"/>
      <c r="I359" s="257"/>
      <c r="J359" s="257"/>
      <c r="K359" s="257"/>
      <c r="L359" s="260"/>
      <c r="M359" s="260"/>
      <c r="N359" s="257"/>
      <c r="O359" s="257"/>
      <c r="P359" s="263"/>
      <c r="Q359" s="30"/>
      <c r="R359" s="227"/>
      <c r="S359" s="68"/>
      <c r="T359" s="68"/>
      <c r="U359" s="68"/>
      <c r="V359" s="34"/>
      <c r="W359" s="35"/>
      <c r="X359" s="36"/>
      <c r="Y359" s="27"/>
      <c r="Z359" s="27"/>
      <c r="AA359" s="28"/>
      <c r="AB359" s="25"/>
      <c r="AC359" s="29"/>
      <c r="AD359" s="29"/>
      <c r="AE359" s="366"/>
    </row>
    <row r="360" spans="1:31" ht="52.5" customHeight="1">
      <c r="A360" s="358" t="s">
        <v>526</v>
      </c>
      <c r="B360" s="276"/>
      <c r="C360" s="258"/>
      <c r="D360" s="258"/>
      <c r="E360" s="258"/>
      <c r="F360" s="258"/>
      <c r="G360" s="258"/>
      <c r="H360" s="258"/>
      <c r="I360" s="258"/>
      <c r="J360" s="258"/>
      <c r="K360" s="258"/>
      <c r="L360" s="261"/>
      <c r="M360" s="261"/>
      <c r="N360" s="258"/>
      <c r="O360" s="258"/>
      <c r="P360" s="264"/>
      <c r="Q360" s="65"/>
      <c r="R360" s="226"/>
      <c r="S360" s="66"/>
      <c r="T360" s="66"/>
      <c r="U360" s="66"/>
      <c r="V360" s="67"/>
      <c r="W360" s="60"/>
      <c r="X360" s="58"/>
      <c r="Y360" s="58"/>
      <c r="Z360" s="58"/>
      <c r="AA360" s="59"/>
      <c r="AB360" s="60"/>
      <c r="AC360" s="61"/>
      <c r="AD360" s="61"/>
      <c r="AE360" s="367"/>
    </row>
    <row r="361" spans="1:31" ht="33.75" customHeight="1">
      <c r="A361" s="356"/>
      <c r="B361" s="274" t="s">
        <v>46</v>
      </c>
      <c r="C361" s="266" t="s">
        <v>47</v>
      </c>
      <c r="D361" s="266" t="s">
        <v>48</v>
      </c>
      <c r="E361" s="266" t="s">
        <v>274</v>
      </c>
      <c r="F361" s="277" t="s">
        <v>50</v>
      </c>
      <c r="G361" s="266" t="s">
        <v>67</v>
      </c>
      <c r="H361" s="266" t="s">
        <v>52</v>
      </c>
      <c r="I361" s="281" t="s">
        <v>549</v>
      </c>
      <c r="J361" s="266" t="s">
        <v>201</v>
      </c>
      <c r="K361" s="266" t="s">
        <v>313</v>
      </c>
      <c r="L361" s="272">
        <v>1</v>
      </c>
      <c r="M361" s="272">
        <v>1</v>
      </c>
      <c r="N361" s="266" t="s">
        <v>550</v>
      </c>
      <c r="O361" s="266" t="s">
        <v>551</v>
      </c>
      <c r="P361" s="273" t="s">
        <v>547</v>
      </c>
      <c r="Q361" s="47" t="s">
        <v>185</v>
      </c>
      <c r="R361" s="224" t="s">
        <v>186</v>
      </c>
      <c r="S361" s="48"/>
      <c r="T361" s="32" t="s">
        <v>61</v>
      </c>
      <c r="U361" s="33" t="s">
        <v>62</v>
      </c>
      <c r="V361" s="49"/>
      <c r="W361" s="50"/>
      <c r="X361" s="51"/>
      <c r="Y361" s="51"/>
      <c r="Z361" s="51"/>
      <c r="AA361" s="52">
        <f>+SUM(Z362:Z365)</f>
        <v>120.96000000000001</v>
      </c>
      <c r="AB361" s="50"/>
      <c r="AC361" s="53"/>
      <c r="AD361" s="53"/>
      <c r="AE361" s="369" t="s">
        <v>552</v>
      </c>
    </row>
    <row r="362" spans="1:31" ht="18" customHeight="1">
      <c r="A362" s="356"/>
      <c r="B362" s="275"/>
      <c r="C362" s="257"/>
      <c r="D362" s="257"/>
      <c r="E362" s="257"/>
      <c r="F362" s="257"/>
      <c r="G362" s="257"/>
      <c r="H362" s="257"/>
      <c r="I362" s="257"/>
      <c r="J362" s="257"/>
      <c r="K362" s="257"/>
      <c r="L362" s="260"/>
      <c r="M362" s="260"/>
      <c r="N362" s="257"/>
      <c r="O362" s="257"/>
      <c r="P362" s="263"/>
      <c r="Q362" s="22"/>
      <c r="R362" s="221" t="s">
        <v>187</v>
      </c>
      <c r="S362" s="23"/>
      <c r="T362" s="23"/>
      <c r="U362" s="23"/>
      <c r="V362" s="26">
        <v>3</v>
      </c>
      <c r="W362" s="25" t="s">
        <v>63</v>
      </c>
      <c r="X362" s="27">
        <v>9</v>
      </c>
      <c r="Y362" s="27">
        <f t="shared" ref="Y362:Y365" si="47">+V362*X362</f>
        <v>27</v>
      </c>
      <c r="Z362" s="27">
        <f t="shared" ref="Z362:Z365" si="48">+Y362*1.12</f>
        <v>30.240000000000002</v>
      </c>
      <c r="AA362" s="28"/>
      <c r="AB362" s="25"/>
      <c r="AC362" s="29" t="s">
        <v>64</v>
      </c>
      <c r="AD362" s="29"/>
      <c r="AE362" s="366"/>
    </row>
    <row r="363" spans="1:31" ht="18" customHeight="1">
      <c r="A363" s="356"/>
      <c r="B363" s="275"/>
      <c r="C363" s="257"/>
      <c r="D363" s="257"/>
      <c r="E363" s="257"/>
      <c r="F363" s="257"/>
      <c r="G363" s="257"/>
      <c r="H363" s="257"/>
      <c r="I363" s="257"/>
      <c r="J363" s="257"/>
      <c r="K363" s="257"/>
      <c r="L363" s="260"/>
      <c r="M363" s="260"/>
      <c r="N363" s="257"/>
      <c r="O363" s="257"/>
      <c r="P363" s="263"/>
      <c r="Q363" s="73"/>
      <c r="R363" s="227" t="s">
        <v>189</v>
      </c>
      <c r="S363" s="68"/>
      <c r="T363" s="68"/>
      <c r="U363" s="68"/>
      <c r="V363" s="34">
        <v>3</v>
      </c>
      <c r="W363" s="35" t="s">
        <v>63</v>
      </c>
      <c r="X363" s="36">
        <v>9</v>
      </c>
      <c r="Y363" s="27">
        <f t="shared" si="47"/>
        <v>27</v>
      </c>
      <c r="Z363" s="27">
        <f t="shared" si="48"/>
        <v>30.240000000000002</v>
      </c>
      <c r="AA363" s="28"/>
      <c r="AB363" s="25"/>
      <c r="AC363" s="29" t="s">
        <v>64</v>
      </c>
      <c r="AD363" s="29"/>
      <c r="AE363" s="366"/>
    </row>
    <row r="364" spans="1:31" ht="18" customHeight="1">
      <c r="A364" s="356"/>
      <c r="B364" s="275"/>
      <c r="C364" s="257"/>
      <c r="D364" s="257"/>
      <c r="E364" s="257"/>
      <c r="F364" s="257"/>
      <c r="G364" s="257"/>
      <c r="H364" s="257"/>
      <c r="I364" s="257"/>
      <c r="J364" s="257"/>
      <c r="K364" s="257"/>
      <c r="L364" s="260"/>
      <c r="M364" s="260"/>
      <c r="N364" s="257"/>
      <c r="O364" s="257"/>
      <c r="P364" s="263"/>
      <c r="Q364" s="30"/>
      <c r="R364" s="227" t="s">
        <v>188</v>
      </c>
      <c r="S364" s="68"/>
      <c r="T364" s="68"/>
      <c r="U364" s="68"/>
      <c r="V364" s="34">
        <v>3</v>
      </c>
      <c r="W364" s="35" t="s">
        <v>63</v>
      </c>
      <c r="X364" s="36">
        <v>9</v>
      </c>
      <c r="Y364" s="27">
        <f t="shared" si="47"/>
        <v>27</v>
      </c>
      <c r="Z364" s="27">
        <f t="shared" si="48"/>
        <v>30.240000000000002</v>
      </c>
      <c r="AA364" s="28"/>
      <c r="AB364" s="25"/>
      <c r="AC364" s="29" t="s">
        <v>64</v>
      </c>
      <c r="AD364" s="29"/>
      <c r="AE364" s="366"/>
    </row>
    <row r="365" spans="1:31" ht="36.75" customHeight="1">
      <c r="A365" s="359"/>
      <c r="B365" s="276"/>
      <c r="C365" s="258"/>
      <c r="D365" s="258"/>
      <c r="E365" s="258"/>
      <c r="F365" s="258"/>
      <c r="G365" s="258"/>
      <c r="H365" s="258"/>
      <c r="I365" s="258"/>
      <c r="J365" s="258"/>
      <c r="K365" s="258"/>
      <c r="L365" s="261"/>
      <c r="M365" s="261"/>
      <c r="N365" s="258"/>
      <c r="O365" s="258"/>
      <c r="P365" s="264"/>
      <c r="Q365" s="65"/>
      <c r="R365" s="226" t="s">
        <v>190</v>
      </c>
      <c r="S365" s="66"/>
      <c r="T365" s="66"/>
      <c r="U365" s="66"/>
      <c r="V365" s="67">
        <v>3</v>
      </c>
      <c r="W365" s="60" t="s">
        <v>63</v>
      </c>
      <c r="X365" s="58">
        <v>9</v>
      </c>
      <c r="Y365" s="58">
        <f t="shared" si="47"/>
        <v>27</v>
      </c>
      <c r="Z365" s="58">
        <f t="shared" si="48"/>
        <v>30.240000000000002</v>
      </c>
      <c r="AA365" s="59"/>
      <c r="AB365" s="60"/>
      <c r="AC365" s="61" t="s">
        <v>64</v>
      </c>
      <c r="AD365" s="61"/>
      <c r="AE365" s="367"/>
    </row>
    <row r="366" spans="1:31" ht="22.5" customHeight="1">
      <c r="A366" s="360"/>
      <c r="B366" s="217"/>
      <c r="C366" s="217"/>
      <c r="D366" s="217"/>
      <c r="E366" s="217"/>
      <c r="F366" s="217"/>
      <c r="G366" s="217"/>
      <c r="H366" s="217"/>
      <c r="I366" s="217"/>
      <c r="J366" s="217"/>
      <c r="K366" s="217"/>
      <c r="L366" s="218"/>
      <c r="M366" s="218"/>
      <c r="N366" s="217"/>
      <c r="O366" s="217"/>
      <c r="P366" s="219"/>
      <c r="Q366" s="362" t="s">
        <v>553</v>
      </c>
      <c r="R366" s="363"/>
      <c r="S366" s="363"/>
      <c r="T366" s="363"/>
      <c r="U366" s="363"/>
      <c r="V366" s="363"/>
      <c r="W366" s="363"/>
      <c r="X366" s="363"/>
      <c r="Y366" s="364"/>
      <c r="Z366" s="77" t="s">
        <v>208</v>
      </c>
      <c r="AA366" s="80">
        <f>SUM(AA341:AA365)</f>
        <v>145.74440000000001</v>
      </c>
      <c r="AB366" s="287"/>
      <c r="AC366" s="286"/>
      <c r="AD366" s="286"/>
      <c r="AE366" s="288"/>
    </row>
    <row r="367" spans="1:31" ht="20.25" customHeight="1">
      <c r="A367" s="355" t="s">
        <v>554</v>
      </c>
      <c r="B367" s="282" t="s">
        <v>78</v>
      </c>
      <c r="C367" s="270" t="s">
        <v>79</v>
      </c>
      <c r="D367" s="270" t="s">
        <v>105</v>
      </c>
      <c r="E367" s="270" t="s">
        <v>210</v>
      </c>
      <c r="F367" s="271" t="s">
        <v>82</v>
      </c>
      <c r="G367" s="270" t="s">
        <v>67</v>
      </c>
      <c r="H367" s="270" t="s">
        <v>52</v>
      </c>
      <c r="I367" s="335" t="s">
        <v>555</v>
      </c>
      <c r="J367" s="270" t="s">
        <v>436</v>
      </c>
      <c r="K367" s="270" t="s">
        <v>437</v>
      </c>
      <c r="L367" s="279">
        <v>3</v>
      </c>
      <c r="M367" s="279">
        <v>3</v>
      </c>
      <c r="N367" s="270" t="s">
        <v>556</v>
      </c>
      <c r="O367" s="270" t="s">
        <v>557</v>
      </c>
      <c r="P367" s="280" t="s">
        <v>558</v>
      </c>
      <c r="Q367" s="13" t="s">
        <v>115</v>
      </c>
      <c r="R367" s="220" t="s">
        <v>116</v>
      </c>
      <c r="S367" s="14"/>
      <c r="T367" s="32" t="s">
        <v>61</v>
      </c>
      <c r="U367" s="33" t="s">
        <v>62</v>
      </c>
      <c r="V367" s="17"/>
      <c r="W367" s="18"/>
      <c r="X367" s="19"/>
      <c r="Y367" s="19"/>
      <c r="Z367" s="19"/>
      <c r="AA367" s="20">
        <f>+SUM(Z368:Z371)</f>
        <v>24.214400000000001</v>
      </c>
      <c r="AB367" s="18"/>
      <c r="AC367" s="21"/>
      <c r="AD367" s="21"/>
      <c r="AE367" s="365" t="s">
        <v>559</v>
      </c>
    </row>
    <row r="368" spans="1:31" ht="20.25" customHeight="1">
      <c r="A368" s="356"/>
      <c r="B368" s="275"/>
      <c r="C368" s="257"/>
      <c r="D368" s="257"/>
      <c r="E368" s="257"/>
      <c r="F368" s="257"/>
      <c r="G368" s="257"/>
      <c r="H368" s="257"/>
      <c r="I368" s="336"/>
      <c r="J368" s="257"/>
      <c r="K368" s="257"/>
      <c r="L368" s="260"/>
      <c r="M368" s="260"/>
      <c r="N368" s="257"/>
      <c r="O368" s="257"/>
      <c r="P368" s="263"/>
      <c r="Q368" s="22"/>
      <c r="R368" s="221" t="s">
        <v>560</v>
      </c>
      <c r="S368" s="23"/>
      <c r="T368" s="23"/>
      <c r="U368" s="23"/>
      <c r="V368" s="26">
        <v>10</v>
      </c>
      <c r="W368" s="25" t="s">
        <v>63</v>
      </c>
      <c r="X368" s="27">
        <v>1.65</v>
      </c>
      <c r="Y368" s="27">
        <f t="shared" ref="Y368:Y371" si="49">+V368*X368</f>
        <v>16.5</v>
      </c>
      <c r="Z368" s="27">
        <f t="shared" ref="Z368:Z371" si="50">+Y368*1.12</f>
        <v>18.48</v>
      </c>
      <c r="AA368" s="28"/>
      <c r="AB368" s="25"/>
      <c r="AC368" s="29" t="s">
        <v>64</v>
      </c>
      <c r="AD368" s="29"/>
      <c r="AE368" s="366"/>
    </row>
    <row r="369" spans="1:31" ht="20.25" customHeight="1">
      <c r="A369" s="356"/>
      <c r="B369" s="275"/>
      <c r="C369" s="257"/>
      <c r="D369" s="257"/>
      <c r="E369" s="257"/>
      <c r="F369" s="257"/>
      <c r="G369" s="257"/>
      <c r="H369" s="257"/>
      <c r="I369" s="336"/>
      <c r="J369" s="257"/>
      <c r="K369" s="257"/>
      <c r="L369" s="260"/>
      <c r="M369" s="260"/>
      <c r="N369" s="257"/>
      <c r="O369" s="257"/>
      <c r="P369" s="263"/>
      <c r="Q369" s="73"/>
      <c r="R369" s="227" t="s">
        <v>226</v>
      </c>
      <c r="S369" s="68"/>
      <c r="T369" s="68"/>
      <c r="U369" s="68"/>
      <c r="V369" s="34">
        <v>3</v>
      </c>
      <c r="W369" s="25" t="s">
        <v>63</v>
      </c>
      <c r="X369" s="36">
        <v>0.28999999999999998</v>
      </c>
      <c r="Y369" s="27">
        <f t="shared" si="49"/>
        <v>0.86999999999999988</v>
      </c>
      <c r="Z369" s="27">
        <f t="shared" si="50"/>
        <v>0.97439999999999993</v>
      </c>
      <c r="AA369" s="28"/>
      <c r="AB369" s="25"/>
      <c r="AC369" s="29" t="s">
        <v>64</v>
      </c>
      <c r="AD369" s="29"/>
      <c r="AE369" s="366"/>
    </row>
    <row r="370" spans="1:31" ht="20.25" customHeight="1">
      <c r="A370" s="356"/>
      <c r="B370" s="275"/>
      <c r="C370" s="257"/>
      <c r="D370" s="257"/>
      <c r="E370" s="257"/>
      <c r="F370" s="257"/>
      <c r="G370" s="257"/>
      <c r="H370" s="257"/>
      <c r="I370" s="336"/>
      <c r="J370" s="257"/>
      <c r="K370" s="257"/>
      <c r="L370" s="260"/>
      <c r="M370" s="260"/>
      <c r="N370" s="257"/>
      <c r="O370" s="257"/>
      <c r="P370" s="263"/>
      <c r="Q370" s="30"/>
      <c r="R370" s="227" t="s">
        <v>561</v>
      </c>
      <c r="S370" s="68"/>
      <c r="T370" s="68"/>
      <c r="U370" s="68"/>
      <c r="V370" s="34">
        <v>1</v>
      </c>
      <c r="W370" s="35" t="s">
        <v>118</v>
      </c>
      <c r="X370" s="36">
        <v>1.8</v>
      </c>
      <c r="Y370" s="27">
        <f t="shared" si="49"/>
        <v>1.8</v>
      </c>
      <c r="Z370" s="27">
        <f t="shared" si="50"/>
        <v>2.0160000000000005</v>
      </c>
      <c r="AA370" s="28"/>
      <c r="AB370" s="25"/>
      <c r="AC370" s="29" t="s">
        <v>64</v>
      </c>
      <c r="AD370" s="29"/>
      <c r="AE370" s="366"/>
    </row>
    <row r="371" spans="1:31" ht="20.25" customHeight="1">
      <c r="A371" s="356"/>
      <c r="B371" s="276"/>
      <c r="C371" s="258"/>
      <c r="D371" s="258"/>
      <c r="E371" s="258"/>
      <c r="F371" s="258"/>
      <c r="G371" s="258"/>
      <c r="H371" s="258"/>
      <c r="I371" s="337"/>
      <c r="J371" s="258"/>
      <c r="K371" s="258"/>
      <c r="L371" s="261"/>
      <c r="M371" s="261"/>
      <c r="N371" s="258"/>
      <c r="O371" s="258"/>
      <c r="P371" s="264"/>
      <c r="Q371" s="65"/>
      <c r="R371" s="226" t="s">
        <v>129</v>
      </c>
      <c r="S371" s="66"/>
      <c r="T371" s="66"/>
      <c r="U371" s="66"/>
      <c r="V371" s="67">
        <v>5</v>
      </c>
      <c r="W371" s="60" t="s">
        <v>63</v>
      </c>
      <c r="X371" s="58">
        <v>0.49</v>
      </c>
      <c r="Y371" s="58">
        <f t="shared" si="49"/>
        <v>2.4500000000000002</v>
      </c>
      <c r="Z371" s="58">
        <f t="shared" si="50"/>
        <v>2.7440000000000007</v>
      </c>
      <c r="AA371" s="59"/>
      <c r="AB371" s="60"/>
      <c r="AC371" s="61" t="s">
        <v>64</v>
      </c>
      <c r="AD371" s="61"/>
      <c r="AE371" s="367"/>
    </row>
    <row r="372" spans="1:31" ht="18" customHeight="1">
      <c r="A372" s="356"/>
      <c r="B372" s="278" t="s">
        <v>46</v>
      </c>
      <c r="C372" s="256" t="s">
        <v>47</v>
      </c>
      <c r="D372" s="256" t="s">
        <v>93</v>
      </c>
      <c r="E372" s="256" t="s">
        <v>256</v>
      </c>
      <c r="F372" s="265" t="s">
        <v>50</v>
      </c>
      <c r="G372" s="256" t="s">
        <v>257</v>
      </c>
      <c r="H372" s="256" t="s">
        <v>121</v>
      </c>
      <c r="I372" s="281" t="s">
        <v>562</v>
      </c>
      <c r="J372" s="266" t="s">
        <v>445</v>
      </c>
      <c r="K372" s="256" t="s">
        <v>446</v>
      </c>
      <c r="L372" s="259">
        <v>1</v>
      </c>
      <c r="M372" s="259">
        <v>1</v>
      </c>
      <c r="N372" s="256" t="s">
        <v>563</v>
      </c>
      <c r="O372" s="256" t="s">
        <v>564</v>
      </c>
      <c r="P372" s="262" t="s">
        <v>565</v>
      </c>
      <c r="Q372" s="30"/>
      <c r="R372" s="222"/>
      <c r="S372" s="31"/>
      <c r="T372" s="31"/>
      <c r="U372" s="31"/>
      <c r="V372" s="34"/>
      <c r="W372" s="35"/>
      <c r="X372" s="36"/>
      <c r="Y372" s="36"/>
      <c r="Z372" s="36"/>
      <c r="AA372" s="63"/>
      <c r="AB372" s="35"/>
      <c r="AC372" s="64"/>
      <c r="AD372" s="64"/>
      <c r="AE372" s="292"/>
    </row>
    <row r="373" spans="1:31" ht="18" customHeight="1">
      <c r="A373" s="356"/>
      <c r="B373" s="275"/>
      <c r="C373" s="257"/>
      <c r="D373" s="257"/>
      <c r="E373" s="257"/>
      <c r="F373" s="257"/>
      <c r="G373" s="257"/>
      <c r="H373" s="257"/>
      <c r="I373" s="257"/>
      <c r="J373" s="257"/>
      <c r="K373" s="257"/>
      <c r="L373" s="260"/>
      <c r="M373" s="260"/>
      <c r="N373" s="257"/>
      <c r="O373" s="257"/>
      <c r="P373" s="263"/>
      <c r="Q373" s="22"/>
      <c r="R373" s="221"/>
      <c r="S373" s="23"/>
      <c r="T373" s="23"/>
      <c r="U373" s="23"/>
      <c r="V373" s="26"/>
      <c r="W373" s="25"/>
      <c r="X373" s="27"/>
      <c r="Y373" s="27"/>
      <c r="Z373" s="27"/>
      <c r="AA373" s="28"/>
      <c r="AB373" s="25"/>
      <c r="AC373" s="29"/>
      <c r="AD373" s="29"/>
      <c r="AE373" s="290"/>
    </row>
    <row r="374" spans="1:31" ht="18" customHeight="1">
      <c r="A374" s="356"/>
      <c r="B374" s="275"/>
      <c r="C374" s="257"/>
      <c r="D374" s="257"/>
      <c r="E374" s="257"/>
      <c r="F374" s="257"/>
      <c r="G374" s="257"/>
      <c r="H374" s="257"/>
      <c r="I374" s="257"/>
      <c r="J374" s="257"/>
      <c r="K374" s="257"/>
      <c r="L374" s="260"/>
      <c r="M374" s="260"/>
      <c r="N374" s="257"/>
      <c r="O374" s="257"/>
      <c r="P374" s="263"/>
      <c r="Q374" s="73"/>
      <c r="R374" s="227"/>
      <c r="S374" s="68"/>
      <c r="T374" s="68"/>
      <c r="U374" s="68"/>
      <c r="V374" s="34"/>
      <c r="W374" s="35"/>
      <c r="X374" s="36"/>
      <c r="Y374" s="27"/>
      <c r="Z374" s="27"/>
      <c r="AA374" s="28"/>
      <c r="AB374" s="25"/>
      <c r="AC374" s="29"/>
      <c r="AD374" s="29"/>
      <c r="AE374" s="290"/>
    </row>
    <row r="375" spans="1:31" ht="18" customHeight="1">
      <c r="A375" s="356"/>
      <c r="B375" s="275"/>
      <c r="C375" s="257"/>
      <c r="D375" s="257"/>
      <c r="E375" s="257"/>
      <c r="F375" s="257"/>
      <c r="G375" s="257"/>
      <c r="H375" s="257"/>
      <c r="I375" s="257"/>
      <c r="J375" s="257"/>
      <c r="K375" s="257"/>
      <c r="L375" s="260"/>
      <c r="M375" s="260"/>
      <c r="N375" s="257"/>
      <c r="O375" s="257"/>
      <c r="P375" s="263"/>
      <c r="Q375" s="30"/>
      <c r="R375" s="227"/>
      <c r="S375" s="68"/>
      <c r="T375" s="68"/>
      <c r="U375" s="68"/>
      <c r="V375" s="34"/>
      <c r="W375" s="35"/>
      <c r="X375" s="36"/>
      <c r="Y375" s="27"/>
      <c r="Z375" s="27"/>
      <c r="AA375" s="28"/>
      <c r="AB375" s="25"/>
      <c r="AC375" s="29"/>
      <c r="AD375" s="29"/>
      <c r="AE375" s="290"/>
    </row>
    <row r="376" spans="1:31" ht="52.5" customHeight="1">
      <c r="A376" s="356"/>
      <c r="B376" s="276"/>
      <c r="C376" s="258"/>
      <c r="D376" s="258"/>
      <c r="E376" s="258"/>
      <c r="F376" s="258"/>
      <c r="G376" s="258"/>
      <c r="H376" s="258"/>
      <c r="I376" s="258"/>
      <c r="J376" s="258"/>
      <c r="K376" s="258"/>
      <c r="L376" s="261"/>
      <c r="M376" s="261"/>
      <c r="N376" s="258"/>
      <c r="O376" s="258"/>
      <c r="P376" s="264"/>
      <c r="Q376" s="65"/>
      <c r="R376" s="226"/>
      <c r="S376" s="66"/>
      <c r="T376" s="66"/>
      <c r="U376" s="66"/>
      <c r="V376" s="67"/>
      <c r="W376" s="60"/>
      <c r="X376" s="58"/>
      <c r="Y376" s="58"/>
      <c r="Z376" s="58"/>
      <c r="AA376" s="59"/>
      <c r="AB376" s="60"/>
      <c r="AC376" s="61"/>
      <c r="AD376" s="61"/>
      <c r="AE376" s="291"/>
    </row>
    <row r="377" spans="1:31" ht="23.25" customHeight="1">
      <c r="A377" s="356"/>
      <c r="B377" s="278" t="s">
        <v>78</v>
      </c>
      <c r="C377" s="256" t="s">
        <v>79</v>
      </c>
      <c r="D377" s="256" t="s">
        <v>105</v>
      </c>
      <c r="E377" s="256" t="s">
        <v>210</v>
      </c>
      <c r="F377" s="265" t="s">
        <v>82</v>
      </c>
      <c r="G377" s="256" t="s">
        <v>107</v>
      </c>
      <c r="H377" s="256" t="s">
        <v>52</v>
      </c>
      <c r="I377" s="281" t="s">
        <v>566</v>
      </c>
      <c r="J377" s="266" t="s">
        <v>452</v>
      </c>
      <c r="K377" s="256" t="s">
        <v>453</v>
      </c>
      <c r="L377" s="259">
        <v>1</v>
      </c>
      <c r="M377" s="259">
        <v>1</v>
      </c>
      <c r="N377" s="256" t="s">
        <v>567</v>
      </c>
      <c r="O377" s="256" t="s">
        <v>568</v>
      </c>
      <c r="P377" s="262" t="s">
        <v>569</v>
      </c>
      <c r="Q377" s="30" t="s">
        <v>115</v>
      </c>
      <c r="R377" s="222" t="s">
        <v>116</v>
      </c>
      <c r="S377" s="31"/>
      <c r="T377" s="32" t="s">
        <v>61</v>
      </c>
      <c r="U377" s="33" t="s">
        <v>62</v>
      </c>
      <c r="V377" s="34"/>
      <c r="W377" s="35"/>
      <c r="X377" s="36"/>
      <c r="Y377" s="36"/>
      <c r="Z377" s="36"/>
      <c r="AA377" s="63">
        <f>+Z378</f>
        <v>0.56999999999999995</v>
      </c>
      <c r="AB377" s="35"/>
      <c r="AC377" s="64"/>
      <c r="AD377" s="64"/>
      <c r="AE377" s="292"/>
    </row>
    <row r="378" spans="1:31" ht="23.25" customHeight="1">
      <c r="A378" s="356"/>
      <c r="B378" s="275"/>
      <c r="C378" s="257"/>
      <c r="D378" s="257"/>
      <c r="E378" s="257"/>
      <c r="F378" s="257"/>
      <c r="G378" s="257"/>
      <c r="H378" s="257"/>
      <c r="I378" s="257"/>
      <c r="J378" s="257"/>
      <c r="K378" s="257"/>
      <c r="L378" s="260"/>
      <c r="M378" s="260"/>
      <c r="N378" s="257"/>
      <c r="O378" s="257"/>
      <c r="P378" s="263"/>
      <c r="Q378" s="22"/>
      <c r="R378" s="221" t="s">
        <v>570</v>
      </c>
      <c r="S378" s="23"/>
      <c r="T378" s="23"/>
      <c r="U378" s="23"/>
      <c r="V378" s="26">
        <v>1</v>
      </c>
      <c r="W378" s="25" t="s">
        <v>63</v>
      </c>
      <c r="X378" s="27">
        <v>0.56999999999999995</v>
      </c>
      <c r="Y378" s="27">
        <f>+V378*X378</f>
        <v>0.56999999999999995</v>
      </c>
      <c r="Z378" s="27">
        <f>+Y378</f>
        <v>0.56999999999999995</v>
      </c>
      <c r="AA378" s="28"/>
      <c r="AB378" s="25"/>
      <c r="AC378" s="29" t="s">
        <v>64</v>
      </c>
      <c r="AD378" s="29"/>
      <c r="AE378" s="290"/>
    </row>
    <row r="379" spans="1:31" ht="23.25" customHeight="1">
      <c r="A379" s="356"/>
      <c r="B379" s="275"/>
      <c r="C379" s="257"/>
      <c r="D379" s="257"/>
      <c r="E379" s="257"/>
      <c r="F379" s="257"/>
      <c r="G379" s="257"/>
      <c r="H379" s="257"/>
      <c r="I379" s="257"/>
      <c r="J379" s="257"/>
      <c r="K379" s="257"/>
      <c r="L379" s="260"/>
      <c r="M379" s="260"/>
      <c r="N379" s="257"/>
      <c r="O379" s="257"/>
      <c r="P379" s="263"/>
      <c r="Q379" s="73"/>
      <c r="R379" s="227"/>
      <c r="S379" s="68"/>
      <c r="T379" s="68"/>
      <c r="U379" s="68"/>
      <c r="V379" s="34"/>
      <c r="W379" s="35"/>
      <c r="X379" s="36"/>
      <c r="Y379" s="27"/>
      <c r="Z379" s="27"/>
      <c r="AA379" s="28"/>
      <c r="AB379" s="25"/>
      <c r="AC379" s="29"/>
      <c r="AD379" s="29"/>
      <c r="AE379" s="290"/>
    </row>
    <row r="380" spans="1:31" ht="23.25" customHeight="1">
      <c r="A380" s="356"/>
      <c r="B380" s="275"/>
      <c r="C380" s="257"/>
      <c r="D380" s="257"/>
      <c r="E380" s="257"/>
      <c r="F380" s="257"/>
      <c r="G380" s="257"/>
      <c r="H380" s="257"/>
      <c r="I380" s="257"/>
      <c r="J380" s="257"/>
      <c r="K380" s="257"/>
      <c r="L380" s="260"/>
      <c r="M380" s="260"/>
      <c r="N380" s="257"/>
      <c r="O380" s="257"/>
      <c r="P380" s="263"/>
      <c r="Q380" s="30"/>
      <c r="R380" s="227"/>
      <c r="S380" s="68"/>
      <c r="T380" s="68"/>
      <c r="U380" s="68"/>
      <c r="V380" s="34"/>
      <c r="W380" s="35"/>
      <c r="X380" s="36"/>
      <c r="Y380" s="27"/>
      <c r="Z380" s="27"/>
      <c r="AA380" s="28"/>
      <c r="AB380" s="25"/>
      <c r="AC380" s="29"/>
      <c r="AD380" s="29"/>
      <c r="AE380" s="290"/>
    </row>
    <row r="381" spans="1:31" ht="23.25" customHeight="1">
      <c r="A381" s="356"/>
      <c r="B381" s="276"/>
      <c r="C381" s="258"/>
      <c r="D381" s="258"/>
      <c r="E381" s="258"/>
      <c r="F381" s="258"/>
      <c r="G381" s="258"/>
      <c r="H381" s="258"/>
      <c r="I381" s="258"/>
      <c r="J381" s="258"/>
      <c r="K381" s="258"/>
      <c r="L381" s="261"/>
      <c r="M381" s="261"/>
      <c r="N381" s="258"/>
      <c r="O381" s="258"/>
      <c r="P381" s="264"/>
      <c r="Q381" s="65"/>
      <c r="R381" s="226"/>
      <c r="S381" s="66"/>
      <c r="T381" s="66"/>
      <c r="U381" s="66"/>
      <c r="V381" s="67"/>
      <c r="W381" s="60"/>
      <c r="X381" s="58"/>
      <c r="Y381" s="58"/>
      <c r="Z381" s="58"/>
      <c r="AA381" s="59"/>
      <c r="AB381" s="60"/>
      <c r="AC381" s="61"/>
      <c r="AD381" s="61"/>
      <c r="AE381" s="291"/>
    </row>
    <row r="382" spans="1:31" ht="18" customHeight="1">
      <c r="A382" s="356"/>
      <c r="B382" s="278" t="s">
        <v>46</v>
      </c>
      <c r="C382" s="256" t="s">
        <v>47</v>
      </c>
      <c r="D382" s="256" t="s">
        <v>48</v>
      </c>
      <c r="E382" s="256" t="s">
        <v>274</v>
      </c>
      <c r="F382" s="265" t="s">
        <v>50</v>
      </c>
      <c r="G382" s="256" t="s">
        <v>67</v>
      </c>
      <c r="H382" s="256" t="s">
        <v>52</v>
      </c>
      <c r="I382" s="281" t="s">
        <v>571</v>
      </c>
      <c r="J382" s="266" t="s">
        <v>192</v>
      </c>
      <c r="K382" s="256" t="s">
        <v>193</v>
      </c>
      <c r="L382" s="259">
        <v>1</v>
      </c>
      <c r="M382" s="259">
        <v>3</v>
      </c>
      <c r="N382" s="256" t="s">
        <v>572</v>
      </c>
      <c r="O382" s="256" t="s">
        <v>573</v>
      </c>
      <c r="P382" s="262" t="s">
        <v>574</v>
      </c>
      <c r="Q382" s="30"/>
      <c r="R382" s="222"/>
      <c r="S382" s="31"/>
      <c r="T382" s="31"/>
      <c r="U382" s="31"/>
      <c r="V382" s="34"/>
      <c r="W382" s="35"/>
      <c r="X382" s="36"/>
      <c r="Y382" s="36"/>
      <c r="Z382" s="36"/>
      <c r="AA382" s="63"/>
      <c r="AB382" s="35"/>
      <c r="AC382" s="64"/>
      <c r="AD382" s="64"/>
      <c r="AE382" s="292"/>
    </row>
    <row r="383" spans="1:31" ht="18" customHeight="1">
      <c r="A383" s="356"/>
      <c r="B383" s="275"/>
      <c r="C383" s="257"/>
      <c r="D383" s="257"/>
      <c r="E383" s="257"/>
      <c r="F383" s="257"/>
      <c r="G383" s="257"/>
      <c r="H383" s="257"/>
      <c r="I383" s="257"/>
      <c r="J383" s="257"/>
      <c r="K383" s="257"/>
      <c r="L383" s="260"/>
      <c r="M383" s="260"/>
      <c r="N383" s="257"/>
      <c r="O383" s="257"/>
      <c r="P383" s="263"/>
      <c r="Q383" s="22"/>
      <c r="R383" s="221"/>
      <c r="S383" s="23"/>
      <c r="T383" s="23"/>
      <c r="U383" s="23"/>
      <c r="V383" s="26"/>
      <c r="W383" s="25"/>
      <c r="X383" s="27"/>
      <c r="Y383" s="27"/>
      <c r="Z383" s="27"/>
      <c r="AA383" s="28"/>
      <c r="AB383" s="25"/>
      <c r="AC383" s="29"/>
      <c r="AD383" s="29"/>
      <c r="AE383" s="290"/>
    </row>
    <row r="384" spans="1:31" ht="18" customHeight="1">
      <c r="A384" s="356"/>
      <c r="B384" s="275"/>
      <c r="C384" s="257"/>
      <c r="D384" s="257"/>
      <c r="E384" s="257"/>
      <c r="F384" s="257"/>
      <c r="G384" s="257"/>
      <c r="H384" s="257"/>
      <c r="I384" s="257"/>
      <c r="J384" s="257"/>
      <c r="K384" s="257"/>
      <c r="L384" s="260"/>
      <c r="M384" s="260"/>
      <c r="N384" s="257"/>
      <c r="O384" s="257"/>
      <c r="P384" s="263"/>
      <c r="Q384" s="73"/>
      <c r="R384" s="227"/>
      <c r="S384" s="68"/>
      <c r="T384" s="68"/>
      <c r="U384" s="68"/>
      <c r="V384" s="34"/>
      <c r="W384" s="35"/>
      <c r="X384" s="36"/>
      <c r="Y384" s="27"/>
      <c r="Z384" s="27"/>
      <c r="AA384" s="28"/>
      <c r="AB384" s="25"/>
      <c r="AC384" s="29"/>
      <c r="AD384" s="29"/>
      <c r="AE384" s="290"/>
    </row>
    <row r="385" spans="1:31" ht="18" customHeight="1">
      <c r="A385" s="357"/>
      <c r="B385" s="275"/>
      <c r="C385" s="257"/>
      <c r="D385" s="257"/>
      <c r="E385" s="257"/>
      <c r="F385" s="257"/>
      <c r="G385" s="257"/>
      <c r="H385" s="257"/>
      <c r="I385" s="257"/>
      <c r="J385" s="257"/>
      <c r="K385" s="257"/>
      <c r="L385" s="260"/>
      <c r="M385" s="260"/>
      <c r="N385" s="257"/>
      <c r="O385" s="257"/>
      <c r="P385" s="263"/>
      <c r="Q385" s="30"/>
      <c r="R385" s="227"/>
      <c r="S385" s="68"/>
      <c r="T385" s="68"/>
      <c r="U385" s="68"/>
      <c r="V385" s="34"/>
      <c r="W385" s="35"/>
      <c r="X385" s="36"/>
      <c r="Y385" s="27"/>
      <c r="Z385" s="27"/>
      <c r="AA385" s="28"/>
      <c r="AB385" s="25"/>
      <c r="AC385" s="29"/>
      <c r="AD385" s="29"/>
      <c r="AE385" s="290"/>
    </row>
    <row r="386" spans="1:31" ht="54.75" customHeight="1">
      <c r="A386" s="358" t="s">
        <v>554</v>
      </c>
      <c r="B386" s="276"/>
      <c r="C386" s="258"/>
      <c r="D386" s="258"/>
      <c r="E386" s="258"/>
      <c r="F386" s="258"/>
      <c r="G386" s="258"/>
      <c r="H386" s="258"/>
      <c r="I386" s="258"/>
      <c r="J386" s="258"/>
      <c r="K386" s="258"/>
      <c r="L386" s="261"/>
      <c r="M386" s="261"/>
      <c r="N386" s="258"/>
      <c r="O386" s="258"/>
      <c r="P386" s="264"/>
      <c r="Q386" s="65"/>
      <c r="R386" s="226"/>
      <c r="S386" s="66"/>
      <c r="T386" s="66"/>
      <c r="U386" s="66"/>
      <c r="V386" s="67"/>
      <c r="W386" s="60"/>
      <c r="X386" s="58"/>
      <c r="Y386" s="58"/>
      <c r="Z386" s="58"/>
      <c r="AA386" s="59"/>
      <c r="AB386" s="60"/>
      <c r="AC386" s="61"/>
      <c r="AD386" s="61"/>
      <c r="AE386" s="291"/>
    </row>
    <row r="387" spans="1:31" ht="33.75" customHeight="1">
      <c r="A387" s="356"/>
      <c r="B387" s="278" t="s">
        <v>46</v>
      </c>
      <c r="C387" s="256" t="s">
        <v>47</v>
      </c>
      <c r="D387" s="256" t="s">
        <v>48</v>
      </c>
      <c r="E387" s="256" t="s">
        <v>274</v>
      </c>
      <c r="F387" s="265" t="s">
        <v>50</v>
      </c>
      <c r="G387" s="256" t="s">
        <v>67</v>
      </c>
      <c r="H387" s="256" t="s">
        <v>52</v>
      </c>
      <c r="I387" s="281" t="s">
        <v>575</v>
      </c>
      <c r="J387" s="266" t="s">
        <v>201</v>
      </c>
      <c r="K387" s="256" t="s">
        <v>313</v>
      </c>
      <c r="L387" s="259">
        <v>1</v>
      </c>
      <c r="M387" s="259">
        <v>1</v>
      </c>
      <c r="N387" s="256" t="s">
        <v>576</v>
      </c>
      <c r="O387" s="256" t="s">
        <v>577</v>
      </c>
      <c r="P387" s="262" t="s">
        <v>574</v>
      </c>
      <c r="Q387" s="30" t="s">
        <v>185</v>
      </c>
      <c r="R387" s="222" t="s">
        <v>186</v>
      </c>
      <c r="S387" s="31"/>
      <c r="T387" s="32" t="s">
        <v>61</v>
      </c>
      <c r="U387" s="33" t="s">
        <v>62</v>
      </c>
      <c r="V387" s="34"/>
      <c r="W387" s="35"/>
      <c r="X387" s="36"/>
      <c r="Y387" s="36"/>
      <c r="Z387" s="36"/>
      <c r="AA387" s="63">
        <f>+SUM(Z388:Z391)</f>
        <v>120.96000000000001</v>
      </c>
      <c r="AB387" s="35"/>
      <c r="AC387" s="64"/>
      <c r="AD387" s="64"/>
      <c r="AE387" s="292"/>
    </row>
    <row r="388" spans="1:31" ht="18" customHeight="1">
      <c r="A388" s="356"/>
      <c r="B388" s="275"/>
      <c r="C388" s="257"/>
      <c r="D388" s="257"/>
      <c r="E388" s="257"/>
      <c r="F388" s="257"/>
      <c r="G388" s="257"/>
      <c r="H388" s="257"/>
      <c r="I388" s="257"/>
      <c r="J388" s="257"/>
      <c r="K388" s="257"/>
      <c r="L388" s="260"/>
      <c r="M388" s="260"/>
      <c r="N388" s="257"/>
      <c r="O388" s="257"/>
      <c r="P388" s="263"/>
      <c r="Q388" s="22"/>
      <c r="R388" s="221" t="s">
        <v>187</v>
      </c>
      <c r="S388" s="23"/>
      <c r="T388" s="23"/>
      <c r="U388" s="23"/>
      <c r="V388" s="26">
        <v>3</v>
      </c>
      <c r="W388" s="25" t="s">
        <v>63</v>
      </c>
      <c r="X388" s="27">
        <v>9</v>
      </c>
      <c r="Y388" s="27">
        <f t="shared" ref="Y388:Y391" si="51">+V388*X388</f>
        <v>27</v>
      </c>
      <c r="Z388" s="27">
        <f t="shared" ref="Z388:Z391" si="52">+Y388*1.12</f>
        <v>30.240000000000002</v>
      </c>
      <c r="AA388" s="28"/>
      <c r="AB388" s="25"/>
      <c r="AC388" s="29" t="s">
        <v>64</v>
      </c>
      <c r="AD388" s="29"/>
      <c r="AE388" s="290"/>
    </row>
    <row r="389" spans="1:31" ht="18" customHeight="1">
      <c r="A389" s="356"/>
      <c r="B389" s="275"/>
      <c r="C389" s="257"/>
      <c r="D389" s="257"/>
      <c r="E389" s="257"/>
      <c r="F389" s="257"/>
      <c r="G389" s="257"/>
      <c r="H389" s="257"/>
      <c r="I389" s="257"/>
      <c r="J389" s="257"/>
      <c r="K389" s="257"/>
      <c r="L389" s="260"/>
      <c r="M389" s="260"/>
      <c r="N389" s="257"/>
      <c r="O389" s="257"/>
      <c r="P389" s="263"/>
      <c r="Q389" s="73"/>
      <c r="R389" s="227" t="s">
        <v>189</v>
      </c>
      <c r="S389" s="68"/>
      <c r="T389" s="68"/>
      <c r="U389" s="68"/>
      <c r="V389" s="34">
        <v>3</v>
      </c>
      <c r="W389" s="35" t="s">
        <v>63</v>
      </c>
      <c r="X389" s="36">
        <v>9</v>
      </c>
      <c r="Y389" s="27">
        <f t="shared" si="51"/>
        <v>27</v>
      </c>
      <c r="Z389" s="27">
        <f t="shared" si="52"/>
        <v>30.240000000000002</v>
      </c>
      <c r="AA389" s="28"/>
      <c r="AB389" s="25"/>
      <c r="AC389" s="29" t="s">
        <v>64</v>
      </c>
      <c r="AD389" s="29"/>
      <c r="AE389" s="290"/>
    </row>
    <row r="390" spans="1:31" ht="18" customHeight="1">
      <c r="A390" s="356"/>
      <c r="B390" s="275"/>
      <c r="C390" s="257"/>
      <c r="D390" s="257"/>
      <c r="E390" s="257"/>
      <c r="F390" s="257"/>
      <c r="G390" s="257"/>
      <c r="H390" s="257"/>
      <c r="I390" s="257"/>
      <c r="J390" s="257"/>
      <c r="K390" s="257"/>
      <c r="L390" s="260"/>
      <c r="M390" s="260"/>
      <c r="N390" s="257"/>
      <c r="O390" s="257"/>
      <c r="P390" s="263"/>
      <c r="Q390" s="30"/>
      <c r="R390" s="227" t="s">
        <v>188</v>
      </c>
      <c r="S390" s="68"/>
      <c r="T390" s="68"/>
      <c r="U390" s="68"/>
      <c r="V390" s="34">
        <v>3</v>
      </c>
      <c r="W390" s="35" t="s">
        <v>63</v>
      </c>
      <c r="X390" s="36">
        <v>9</v>
      </c>
      <c r="Y390" s="27">
        <f t="shared" si="51"/>
        <v>27</v>
      </c>
      <c r="Z390" s="27">
        <f t="shared" si="52"/>
        <v>30.240000000000002</v>
      </c>
      <c r="AA390" s="28"/>
      <c r="AB390" s="25"/>
      <c r="AC390" s="29" t="s">
        <v>64</v>
      </c>
      <c r="AD390" s="29"/>
      <c r="AE390" s="290"/>
    </row>
    <row r="391" spans="1:31" ht="34.5" customHeight="1">
      <c r="A391" s="359"/>
      <c r="B391" s="276"/>
      <c r="C391" s="258"/>
      <c r="D391" s="258"/>
      <c r="E391" s="258"/>
      <c r="F391" s="258"/>
      <c r="G391" s="258"/>
      <c r="H391" s="258"/>
      <c r="I391" s="258"/>
      <c r="J391" s="258"/>
      <c r="K391" s="258"/>
      <c r="L391" s="261"/>
      <c r="M391" s="261"/>
      <c r="N391" s="258"/>
      <c r="O391" s="258"/>
      <c r="P391" s="264"/>
      <c r="Q391" s="65"/>
      <c r="R391" s="226" t="s">
        <v>190</v>
      </c>
      <c r="S391" s="66"/>
      <c r="T391" s="66"/>
      <c r="U391" s="66"/>
      <c r="V391" s="67">
        <v>3</v>
      </c>
      <c r="W391" s="60" t="s">
        <v>63</v>
      </c>
      <c r="X391" s="58">
        <v>9</v>
      </c>
      <c r="Y391" s="58">
        <f t="shared" si="51"/>
        <v>27</v>
      </c>
      <c r="Z391" s="58">
        <f t="shared" si="52"/>
        <v>30.240000000000002</v>
      </c>
      <c r="AA391" s="59"/>
      <c r="AB391" s="60"/>
      <c r="AC391" s="61" t="s">
        <v>64</v>
      </c>
      <c r="AD391" s="61"/>
      <c r="AE391" s="291"/>
    </row>
    <row r="392" spans="1:31" ht="22.5" customHeight="1">
      <c r="A392" s="360"/>
      <c r="B392" s="217"/>
      <c r="C392" s="217"/>
      <c r="D392" s="217"/>
      <c r="E392" s="217"/>
      <c r="F392" s="217"/>
      <c r="G392" s="217"/>
      <c r="H392" s="217"/>
      <c r="I392" s="217"/>
      <c r="J392" s="217"/>
      <c r="K392" s="217"/>
      <c r="L392" s="218"/>
      <c r="M392" s="218"/>
      <c r="N392" s="217"/>
      <c r="O392" s="217"/>
      <c r="P392" s="219"/>
      <c r="Q392" s="362" t="s">
        <v>578</v>
      </c>
      <c r="R392" s="363"/>
      <c r="S392" s="363"/>
      <c r="T392" s="363"/>
      <c r="U392" s="363"/>
      <c r="V392" s="363"/>
      <c r="W392" s="363"/>
      <c r="X392" s="363"/>
      <c r="Y392" s="364"/>
      <c r="Z392" s="77" t="s">
        <v>208</v>
      </c>
      <c r="AA392" s="80">
        <f>SUM(AA367:AA391)</f>
        <v>145.74440000000001</v>
      </c>
      <c r="AB392" s="287"/>
      <c r="AC392" s="286"/>
      <c r="AD392" s="286"/>
      <c r="AE392" s="288"/>
    </row>
    <row r="393" spans="1:31" ht="20.25" customHeight="1">
      <c r="A393" s="355" t="s">
        <v>579</v>
      </c>
      <c r="B393" s="282" t="s">
        <v>78</v>
      </c>
      <c r="C393" s="270" t="s">
        <v>79</v>
      </c>
      <c r="D393" s="270" t="s">
        <v>105</v>
      </c>
      <c r="E393" s="270" t="s">
        <v>210</v>
      </c>
      <c r="F393" s="271" t="s">
        <v>82</v>
      </c>
      <c r="G393" s="270" t="s">
        <v>67</v>
      </c>
      <c r="H393" s="270" t="s">
        <v>52</v>
      </c>
      <c r="I393" s="335" t="s">
        <v>580</v>
      </c>
      <c r="J393" s="270" t="s">
        <v>436</v>
      </c>
      <c r="K393" s="270" t="s">
        <v>437</v>
      </c>
      <c r="L393" s="279">
        <v>3</v>
      </c>
      <c r="M393" s="279">
        <v>3</v>
      </c>
      <c r="N393" s="270" t="s">
        <v>581</v>
      </c>
      <c r="O393" s="270" t="s">
        <v>582</v>
      </c>
      <c r="P393" s="280" t="s">
        <v>583</v>
      </c>
      <c r="Q393" s="13" t="s">
        <v>115</v>
      </c>
      <c r="R393" s="220" t="s">
        <v>116</v>
      </c>
      <c r="S393" s="14"/>
      <c r="T393" s="32" t="s">
        <v>61</v>
      </c>
      <c r="U393" s="33" t="s">
        <v>62</v>
      </c>
      <c r="V393" s="17"/>
      <c r="W393" s="18"/>
      <c r="X393" s="19"/>
      <c r="Y393" s="19"/>
      <c r="Z393" s="19"/>
      <c r="AA393" s="20">
        <f>+SUM(Z394:Z397)</f>
        <v>24.214400000000001</v>
      </c>
      <c r="AB393" s="18"/>
      <c r="AC393" s="21"/>
      <c r="AD393" s="21"/>
      <c r="AE393" s="365" t="s">
        <v>584</v>
      </c>
    </row>
    <row r="394" spans="1:31" ht="20.25" customHeight="1">
      <c r="A394" s="356"/>
      <c r="B394" s="275"/>
      <c r="C394" s="257"/>
      <c r="D394" s="257"/>
      <c r="E394" s="257"/>
      <c r="F394" s="257"/>
      <c r="G394" s="257"/>
      <c r="H394" s="257"/>
      <c r="I394" s="336"/>
      <c r="J394" s="257"/>
      <c r="K394" s="257"/>
      <c r="L394" s="260"/>
      <c r="M394" s="260"/>
      <c r="N394" s="257"/>
      <c r="O394" s="257"/>
      <c r="P394" s="263"/>
      <c r="Q394" s="22"/>
      <c r="R394" s="221" t="s">
        <v>129</v>
      </c>
      <c r="S394" s="23"/>
      <c r="T394" s="23"/>
      <c r="U394" s="23"/>
      <c r="V394" s="26">
        <v>5</v>
      </c>
      <c r="W394" s="25" t="s">
        <v>63</v>
      </c>
      <c r="X394" s="27">
        <v>0.49</v>
      </c>
      <c r="Y394" s="27">
        <f t="shared" ref="Y394:Y397" si="53">+V394*X394</f>
        <v>2.4500000000000002</v>
      </c>
      <c r="Z394" s="27">
        <f t="shared" ref="Z394:Z397" si="54">+Y394*1.12</f>
        <v>2.7440000000000007</v>
      </c>
      <c r="AA394" s="28"/>
      <c r="AB394" s="25"/>
      <c r="AC394" s="29" t="s">
        <v>64</v>
      </c>
      <c r="AD394" s="29"/>
      <c r="AE394" s="366"/>
    </row>
    <row r="395" spans="1:31" ht="20.25" customHeight="1">
      <c r="A395" s="356"/>
      <c r="B395" s="275"/>
      <c r="C395" s="257"/>
      <c r="D395" s="257"/>
      <c r="E395" s="257"/>
      <c r="F395" s="257"/>
      <c r="G395" s="257"/>
      <c r="H395" s="257"/>
      <c r="I395" s="336"/>
      <c r="J395" s="257"/>
      <c r="K395" s="257"/>
      <c r="L395" s="260"/>
      <c r="M395" s="260"/>
      <c r="N395" s="257"/>
      <c r="O395" s="257"/>
      <c r="P395" s="263"/>
      <c r="Q395" s="73"/>
      <c r="R395" s="227" t="s">
        <v>585</v>
      </c>
      <c r="S395" s="68"/>
      <c r="T395" s="68"/>
      <c r="U395" s="68"/>
      <c r="V395" s="34">
        <v>10</v>
      </c>
      <c r="W395" s="35" t="s">
        <v>63</v>
      </c>
      <c r="X395" s="36">
        <v>1.65</v>
      </c>
      <c r="Y395" s="27">
        <f t="shared" si="53"/>
        <v>16.5</v>
      </c>
      <c r="Z395" s="27">
        <f t="shared" si="54"/>
        <v>18.48</v>
      </c>
      <c r="AA395" s="28"/>
      <c r="AB395" s="25"/>
      <c r="AC395" s="29" t="s">
        <v>64</v>
      </c>
      <c r="AD395" s="29"/>
      <c r="AE395" s="366"/>
    </row>
    <row r="396" spans="1:31" ht="20.25" customHeight="1">
      <c r="A396" s="356"/>
      <c r="B396" s="275"/>
      <c r="C396" s="257"/>
      <c r="D396" s="257"/>
      <c r="E396" s="257"/>
      <c r="F396" s="257"/>
      <c r="G396" s="257"/>
      <c r="H396" s="257"/>
      <c r="I396" s="336"/>
      <c r="J396" s="257"/>
      <c r="K396" s="257"/>
      <c r="L396" s="260"/>
      <c r="M396" s="260"/>
      <c r="N396" s="257"/>
      <c r="O396" s="257"/>
      <c r="P396" s="263"/>
      <c r="Q396" s="30"/>
      <c r="R396" s="227" t="s">
        <v>226</v>
      </c>
      <c r="S396" s="68"/>
      <c r="T396" s="68"/>
      <c r="U396" s="68"/>
      <c r="V396" s="34">
        <v>3</v>
      </c>
      <c r="W396" s="35" t="s">
        <v>63</v>
      </c>
      <c r="X396" s="36">
        <v>0.28999999999999998</v>
      </c>
      <c r="Y396" s="27">
        <f t="shared" si="53"/>
        <v>0.86999999999999988</v>
      </c>
      <c r="Z396" s="27">
        <f t="shared" si="54"/>
        <v>0.97439999999999993</v>
      </c>
      <c r="AA396" s="28"/>
      <c r="AB396" s="25"/>
      <c r="AC396" s="29" t="s">
        <v>64</v>
      </c>
      <c r="AD396" s="29"/>
      <c r="AE396" s="366"/>
    </row>
    <row r="397" spans="1:31" ht="20.25" customHeight="1">
      <c r="A397" s="356"/>
      <c r="B397" s="276"/>
      <c r="C397" s="258"/>
      <c r="D397" s="258"/>
      <c r="E397" s="258"/>
      <c r="F397" s="258"/>
      <c r="G397" s="258"/>
      <c r="H397" s="258"/>
      <c r="I397" s="337"/>
      <c r="J397" s="258"/>
      <c r="K397" s="258"/>
      <c r="L397" s="261"/>
      <c r="M397" s="261"/>
      <c r="N397" s="258"/>
      <c r="O397" s="258"/>
      <c r="P397" s="264"/>
      <c r="Q397" s="65"/>
      <c r="R397" s="226" t="s">
        <v>586</v>
      </c>
      <c r="S397" s="66"/>
      <c r="T397" s="66"/>
      <c r="U397" s="66"/>
      <c r="V397" s="67">
        <v>1</v>
      </c>
      <c r="W397" s="60" t="s">
        <v>118</v>
      </c>
      <c r="X397" s="58">
        <v>1.8</v>
      </c>
      <c r="Y397" s="58">
        <f t="shared" si="53"/>
        <v>1.8</v>
      </c>
      <c r="Z397" s="58">
        <f t="shared" si="54"/>
        <v>2.0160000000000005</v>
      </c>
      <c r="AA397" s="59"/>
      <c r="AB397" s="60"/>
      <c r="AC397" s="61" t="s">
        <v>64</v>
      </c>
      <c r="AD397" s="61"/>
      <c r="AE397" s="367"/>
    </row>
    <row r="398" spans="1:31" ht="18" customHeight="1">
      <c r="A398" s="356"/>
      <c r="B398" s="278" t="s">
        <v>46</v>
      </c>
      <c r="C398" s="256" t="s">
        <v>47</v>
      </c>
      <c r="D398" s="256" t="s">
        <v>93</v>
      </c>
      <c r="E398" s="256" t="s">
        <v>256</v>
      </c>
      <c r="F398" s="265" t="s">
        <v>50</v>
      </c>
      <c r="G398" s="256" t="s">
        <v>257</v>
      </c>
      <c r="H398" s="256" t="s">
        <v>121</v>
      </c>
      <c r="I398" s="339" t="s">
        <v>587</v>
      </c>
      <c r="J398" s="266" t="s">
        <v>445</v>
      </c>
      <c r="K398" s="256" t="s">
        <v>446</v>
      </c>
      <c r="L398" s="259">
        <v>1</v>
      </c>
      <c r="M398" s="259">
        <v>1</v>
      </c>
      <c r="N398" s="256" t="s">
        <v>588</v>
      </c>
      <c r="O398" s="256" t="s">
        <v>589</v>
      </c>
      <c r="P398" s="262" t="s">
        <v>590</v>
      </c>
      <c r="Q398" s="30" t="s">
        <v>115</v>
      </c>
      <c r="R398" s="222" t="s">
        <v>116</v>
      </c>
      <c r="S398" s="31"/>
      <c r="T398" s="32" t="s">
        <v>61</v>
      </c>
      <c r="U398" s="33" t="s">
        <v>62</v>
      </c>
      <c r="V398" s="34"/>
      <c r="W398" s="35"/>
      <c r="X398" s="36"/>
      <c r="Y398" s="36"/>
      <c r="Z398" s="36"/>
      <c r="AA398" s="63">
        <f>+Z399</f>
        <v>0.56999999999999995</v>
      </c>
      <c r="AB398" s="35"/>
      <c r="AC398" s="64"/>
      <c r="AD398" s="64"/>
      <c r="AE398" s="292"/>
    </row>
    <row r="399" spans="1:31" ht="18" customHeight="1">
      <c r="A399" s="356"/>
      <c r="B399" s="275"/>
      <c r="C399" s="257"/>
      <c r="D399" s="257"/>
      <c r="E399" s="257"/>
      <c r="F399" s="257"/>
      <c r="G399" s="257"/>
      <c r="H399" s="257"/>
      <c r="I399" s="257"/>
      <c r="J399" s="257"/>
      <c r="K399" s="257"/>
      <c r="L399" s="260"/>
      <c r="M399" s="260"/>
      <c r="N399" s="257"/>
      <c r="O399" s="257"/>
      <c r="P399" s="263"/>
      <c r="Q399" s="22"/>
      <c r="R399" s="221" t="s">
        <v>591</v>
      </c>
      <c r="S399" s="23"/>
      <c r="T399" s="23"/>
      <c r="U399" s="23"/>
      <c r="V399" s="26">
        <v>1</v>
      </c>
      <c r="W399" s="25" t="s">
        <v>63</v>
      </c>
      <c r="X399" s="27">
        <v>0.56999999999999995</v>
      </c>
      <c r="Y399" s="27">
        <f>+V399*X399</f>
        <v>0.56999999999999995</v>
      </c>
      <c r="Z399" s="27">
        <f>+Y399</f>
        <v>0.56999999999999995</v>
      </c>
      <c r="AA399" s="28"/>
      <c r="AB399" s="25"/>
      <c r="AC399" s="29" t="s">
        <v>64</v>
      </c>
      <c r="AD399" s="29"/>
      <c r="AE399" s="290"/>
    </row>
    <row r="400" spans="1:31" ht="18" customHeight="1">
      <c r="A400" s="356"/>
      <c r="B400" s="275"/>
      <c r="C400" s="257"/>
      <c r="D400" s="257"/>
      <c r="E400" s="257"/>
      <c r="F400" s="257"/>
      <c r="G400" s="257"/>
      <c r="H400" s="257"/>
      <c r="I400" s="257"/>
      <c r="J400" s="257"/>
      <c r="K400" s="257"/>
      <c r="L400" s="260"/>
      <c r="M400" s="260"/>
      <c r="N400" s="257"/>
      <c r="O400" s="257"/>
      <c r="P400" s="263"/>
      <c r="Q400" s="73"/>
      <c r="R400" s="227"/>
      <c r="S400" s="68"/>
      <c r="T400" s="68"/>
      <c r="U400" s="68"/>
      <c r="V400" s="34"/>
      <c r="W400" s="35"/>
      <c r="X400" s="36"/>
      <c r="Y400" s="27"/>
      <c r="Z400" s="27"/>
      <c r="AA400" s="28"/>
      <c r="AB400" s="25"/>
      <c r="AC400" s="29"/>
      <c r="AD400" s="29"/>
      <c r="AE400" s="290"/>
    </row>
    <row r="401" spans="1:31" ht="18" customHeight="1">
      <c r="A401" s="356"/>
      <c r="B401" s="275"/>
      <c r="C401" s="257"/>
      <c r="D401" s="257"/>
      <c r="E401" s="257"/>
      <c r="F401" s="257"/>
      <c r="G401" s="257"/>
      <c r="H401" s="257"/>
      <c r="I401" s="257"/>
      <c r="J401" s="257"/>
      <c r="K401" s="257"/>
      <c r="L401" s="260"/>
      <c r="M401" s="260"/>
      <c r="N401" s="257"/>
      <c r="O401" s="257"/>
      <c r="P401" s="263"/>
      <c r="Q401" s="30"/>
      <c r="R401" s="227"/>
      <c r="S401" s="68"/>
      <c r="T401" s="68"/>
      <c r="U401" s="68"/>
      <c r="V401" s="34"/>
      <c r="W401" s="35"/>
      <c r="X401" s="36"/>
      <c r="Y401" s="27"/>
      <c r="Z401" s="27"/>
      <c r="AA401" s="28"/>
      <c r="AB401" s="25"/>
      <c r="AC401" s="29"/>
      <c r="AD401" s="29"/>
      <c r="AE401" s="290"/>
    </row>
    <row r="402" spans="1:31" ht="50.25" customHeight="1">
      <c r="A402" s="356"/>
      <c r="B402" s="276"/>
      <c r="C402" s="258"/>
      <c r="D402" s="258"/>
      <c r="E402" s="258"/>
      <c r="F402" s="258"/>
      <c r="G402" s="258"/>
      <c r="H402" s="258"/>
      <c r="I402" s="258"/>
      <c r="J402" s="258"/>
      <c r="K402" s="258"/>
      <c r="L402" s="261"/>
      <c r="M402" s="261"/>
      <c r="N402" s="258"/>
      <c r="O402" s="258"/>
      <c r="P402" s="264"/>
      <c r="Q402" s="65"/>
      <c r="R402" s="226"/>
      <c r="S402" s="66"/>
      <c r="T402" s="66"/>
      <c r="U402" s="66"/>
      <c r="V402" s="67"/>
      <c r="W402" s="60"/>
      <c r="X402" s="58"/>
      <c r="Y402" s="58"/>
      <c r="Z402" s="58"/>
      <c r="AA402" s="59"/>
      <c r="AB402" s="60"/>
      <c r="AC402" s="61"/>
      <c r="AD402" s="61"/>
      <c r="AE402" s="291"/>
    </row>
    <row r="403" spans="1:31" ht="33.75" customHeight="1">
      <c r="A403" s="356"/>
      <c r="B403" s="278" t="s">
        <v>78</v>
      </c>
      <c r="C403" s="256" t="s">
        <v>79</v>
      </c>
      <c r="D403" s="256" t="s">
        <v>105</v>
      </c>
      <c r="E403" s="256" t="s">
        <v>210</v>
      </c>
      <c r="F403" s="265" t="s">
        <v>82</v>
      </c>
      <c r="G403" s="256" t="s">
        <v>107</v>
      </c>
      <c r="H403" s="256" t="s">
        <v>52</v>
      </c>
      <c r="I403" s="339" t="s">
        <v>592</v>
      </c>
      <c r="J403" s="266" t="s">
        <v>452</v>
      </c>
      <c r="K403" s="256" t="s">
        <v>453</v>
      </c>
      <c r="L403" s="259">
        <v>1</v>
      </c>
      <c r="M403" s="259">
        <v>1</v>
      </c>
      <c r="N403" s="256" t="s">
        <v>593</v>
      </c>
      <c r="O403" s="256" t="s">
        <v>594</v>
      </c>
      <c r="P403" s="262" t="s">
        <v>595</v>
      </c>
      <c r="Q403" s="30" t="s">
        <v>185</v>
      </c>
      <c r="R403" s="222" t="s">
        <v>186</v>
      </c>
      <c r="S403" s="31"/>
      <c r="T403" s="32" t="s">
        <v>61</v>
      </c>
      <c r="U403" s="33" t="s">
        <v>62</v>
      </c>
      <c r="V403" s="34"/>
      <c r="W403" s="35"/>
      <c r="X403" s="36"/>
      <c r="Y403" s="36"/>
      <c r="Z403" s="36"/>
      <c r="AA403" s="63">
        <f>+SUM(Z404:Z407)</f>
        <v>120.96000000000001</v>
      </c>
      <c r="AB403" s="35"/>
      <c r="AC403" s="64"/>
      <c r="AD403" s="64"/>
      <c r="AE403" s="292"/>
    </row>
    <row r="404" spans="1:31" ht="19.5" customHeight="1">
      <c r="A404" s="356"/>
      <c r="B404" s="275"/>
      <c r="C404" s="257"/>
      <c r="D404" s="257"/>
      <c r="E404" s="257"/>
      <c r="F404" s="257"/>
      <c r="G404" s="257"/>
      <c r="H404" s="257"/>
      <c r="I404" s="257"/>
      <c r="J404" s="257"/>
      <c r="K404" s="257"/>
      <c r="L404" s="260"/>
      <c r="M404" s="260"/>
      <c r="N404" s="257"/>
      <c r="O404" s="257"/>
      <c r="P404" s="263"/>
      <c r="Q404" s="22"/>
      <c r="R404" s="221" t="s">
        <v>187</v>
      </c>
      <c r="S404" s="23"/>
      <c r="T404" s="23"/>
      <c r="U404" s="23"/>
      <c r="V404" s="26">
        <v>3</v>
      </c>
      <c r="W404" s="25" t="s">
        <v>63</v>
      </c>
      <c r="X404" s="27">
        <v>9</v>
      </c>
      <c r="Y404" s="27">
        <f t="shared" ref="Y404:Y407" si="55">+V404*X404</f>
        <v>27</v>
      </c>
      <c r="Z404" s="27">
        <f t="shared" ref="Z404:Z407" si="56">+Y404*1.12</f>
        <v>30.240000000000002</v>
      </c>
      <c r="AA404" s="28"/>
      <c r="AB404" s="25"/>
      <c r="AC404" s="29" t="s">
        <v>64</v>
      </c>
      <c r="AD404" s="29"/>
      <c r="AE404" s="290"/>
    </row>
    <row r="405" spans="1:31" ht="19.5" customHeight="1">
      <c r="A405" s="356"/>
      <c r="B405" s="275"/>
      <c r="C405" s="257"/>
      <c r="D405" s="257"/>
      <c r="E405" s="257"/>
      <c r="F405" s="257"/>
      <c r="G405" s="257"/>
      <c r="H405" s="257"/>
      <c r="I405" s="257"/>
      <c r="J405" s="257"/>
      <c r="K405" s="257"/>
      <c r="L405" s="260"/>
      <c r="M405" s="260"/>
      <c r="N405" s="257"/>
      <c r="O405" s="257"/>
      <c r="P405" s="263"/>
      <c r="Q405" s="73"/>
      <c r="R405" s="227" t="s">
        <v>189</v>
      </c>
      <c r="S405" s="68"/>
      <c r="T405" s="68"/>
      <c r="U405" s="68"/>
      <c r="V405" s="34">
        <v>3</v>
      </c>
      <c r="W405" s="35" t="s">
        <v>63</v>
      </c>
      <c r="X405" s="36">
        <v>9</v>
      </c>
      <c r="Y405" s="27">
        <f t="shared" si="55"/>
        <v>27</v>
      </c>
      <c r="Z405" s="27">
        <f t="shared" si="56"/>
        <v>30.240000000000002</v>
      </c>
      <c r="AA405" s="28"/>
      <c r="AB405" s="25"/>
      <c r="AC405" s="29" t="s">
        <v>64</v>
      </c>
      <c r="AD405" s="29"/>
      <c r="AE405" s="290"/>
    </row>
    <row r="406" spans="1:31" ht="19.5" customHeight="1">
      <c r="A406" s="356"/>
      <c r="B406" s="275"/>
      <c r="C406" s="257"/>
      <c r="D406" s="257"/>
      <c r="E406" s="257"/>
      <c r="F406" s="257"/>
      <c r="G406" s="257"/>
      <c r="H406" s="257"/>
      <c r="I406" s="257"/>
      <c r="J406" s="257"/>
      <c r="K406" s="257"/>
      <c r="L406" s="260"/>
      <c r="M406" s="260"/>
      <c r="N406" s="257"/>
      <c r="O406" s="257"/>
      <c r="P406" s="263"/>
      <c r="Q406" s="30"/>
      <c r="R406" s="227" t="s">
        <v>188</v>
      </c>
      <c r="S406" s="68"/>
      <c r="T406" s="68"/>
      <c r="U406" s="68"/>
      <c r="V406" s="34">
        <v>3</v>
      </c>
      <c r="W406" s="35" t="s">
        <v>63</v>
      </c>
      <c r="X406" s="36">
        <v>9</v>
      </c>
      <c r="Y406" s="27">
        <f t="shared" si="55"/>
        <v>27</v>
      </c>
      <c r="Z406" s="27">
        <f t="shared" si="56"/>
        <v>30.240000000000002</v>
      </c>
      <c r="AA406" s="28"/>
      <c r="AB406" s="25"/>
      <c r="AC406" s="29" t="s">
        <v>64</v>
      </c>
      <c r="AD406" s="29"/>
      <c r="AE406" s="290"/>
    </row>
    <row r="407" spans="1:31" ht="19.5" customHeight="1">
      <c r="A407" s="356"/>
      <c r="B407" s="276"/>
      <c r="C407" s="258"/>
      <c r="D407" s="258"/>
      <c r="E407" s="258"/>
      <c r="F407" s="258"/>
      <c r="G407" s="258"/>
      <c r="H407" s="258"/>
      <c r="I407" s="258"/>
      <c r="J407" s="258"/>
      <c r="K407" s="258"/>
      <c r="L407" s="261"/>
      <c r="M407" s="261"/>
      <c r="N407" s="258"/>
      <c r="O407" s="258"/>
      <c r="P407" s="264"/>
      <c r="Q407" s="65"/>
      <c r="R407" s="226" t="s">
        <v>190</v>
      </c>
      <c r="S407" s="66"/>
      <c r="T407" s="66"/>
      <c r="U407" s="66"/>
      <c r="V407" s="67">
        <v>3</v>
      </c>
      <c r="W407" s="60" t="s">
        <v>63</v>
      </c>
      <c r="X407" s="58">
        <v>9</v>
      </c>
      <c r="Y407" s="58">
        <f t="shared" si="55"/>
        <v>27</v>
      </c>
      <c r="Z407" s="58">
        <f t="shared" si="56"/>
        <v>30.240000000000002</v>
      </c>
      <c r="AA407" s="59"/>
      <c r="AB407" s="60"/>
      <c r="AC407" s="61" t="s">
        <v>64</v>
      </c>
      <c r="AD407" s="61"/>
      <c r="AE407" s="291"/>
    </row>
    <row r="408" spans="1:31" ht="33.75" customHeight="1">
      <c r="A408" s="356"/>
      <c r="B408" s="278" t="s">
        <v>46</v>
      </c>
      <c r="C408" s="256" t="s">
        <v>47</v>
      </c>
      <c r="D408" s="256" t="s">
        <v>48</v>
      </c>
      <c r="E408" s="256" t="s">
        <v>274</v>
      </c>
      <c r="F408" s="265" t="s">
        <v>50</v>
      </c>
      <c r="G408" s="256" t="s">
        <v>67</v>
      </c>
      <c r="H408" s="256" t="s">
        <v>52</v>
      </c>
      <c r="I408" s="281" t="s">
        <v>596</v>
      </c>
      <c r="J408" s="256" t="s">
        <v>192</v>
      </c>
      <c r="K408" s="256" t="s">
        <v>193</v>
      </c>
      <c r="L408" s="259">
        <v>1</v>
      </c>
      <c r="M408" s="259">
        <v>3</v>
      </c>
      <c r="N408" s="256" t="s">
        <v>597</v>
      </c>
      <c r="O408" s="256" t="s">
        <v>598</v>
      </c>
      <c r="P408" s="262" t="s">
        <v>599</v>
      </c>
      <c r="Q408" s="30"/>
      <c r="R408" s="222"/>
      <c r="S408" s="31"/>
      <c r="T408" s="32"/>
      <c r="U408" s="33"/>
      <c r="V408" s="34"/>
      <c r="W408" s="35"/>
      <c r="X408" s="36"/>
      <c r="Y408" s="36"/>
      <c r="Z408" s="36"/>
      <c r="AA408" s="63"/>
      <c r="AB408" s="35"/>
      <c r="AC408" s="64"/>
      <c r="AD408" s="64"/>
      <c r="AE408" s="292"/>
    </row>
    <row r="409" spans="1:31" ht="18" customHeight="1">
      <c r="A409" s="356"/>
      <c r="B409" s="275"/>
      <c r="C409" s="257"/>
      <c r="D409" s="257"/>
      <c r="E409" s="257"/>
      <c r="F409" s="257"/>
      <c r="G409" s="257"/>
      <c r="H409" s="257"/>
      <c r="I409" s="257"/>
      <c r="J409" s="257"/>
      <c r="K409" s="257"/>
      <c r="L409" s="260"/>
      <c r="M409" s="260"/>
      <c r="N409" s="257"/>
      <c r="O409" s="257"/>
      <c r="P409" s="263"/>
      <c r="Q409" s="22"/>
      <c r="R409" s="221"/>
      <c r="S409" s="23"/>
      <c r="T409" s="23"/>
      <c r="U409" s="23"/>
      <c r="V409" s="26"/>
      <c r="W409" s="35"/>
      <c r="X409" s="27"/>
      <c r="Y409" s="27"/>
      <c r="Z409" s="27"/>
      <c r="AA409" s="28"/>
      <c r="AB409" s="25"/>
      <c r="AC409" s="29"/>
      <c r="AD409" s="29"/>
      <c r="AE409" s="290"/>
    </row>
    <row r="410" spans="1:31" ht="18" customHeight="1">
      <c r="A410" s="356"/>
      <c r="B410" s="275"/>
      <c r="C410" s="257"/>
      <c r="D410" s="257"/>
      <c r="E410" s="257"/>
      <c r="F410" s="257"/>
      <c r="G410" s="257"/>
      <c r="H410" s="257"/>
      <c r="I410" s="257"/>
      <c r="J410" s="257"/>
      <c r="K410" s="257"/>
      <c r="L410" s="260"/>
      <c r="M410" s="260"/>
      <c r="N410" s="257"/>
      <c r="O410" s="257"/>
      <c r="P410" s="263"/>
      <c r="Q410" s="73"/>
      <c r="R410" s="227"/>
      <c r="S410" s="68"/>
      <c r="T410" s="68"/>
      <c r="U410" s="68"/>
      <c r="V410" s="34"/>
      <c r="W410" s="35"/>
      <c r="X410" s="36"/>
      <c r="Y410" s="27"/>
      <c r="Z410" s="27"/>
      <c r="AA410" s="28"/>
      <c r="AB410" s="25"/>
      <c r="AC410" s="29"/>
      <c r="AD410" s="29"/>
      <c r="AE410" s="290"/>
    </row>
    <row r="411" spans="1:31" ht="18" customHeight="1">
      <c r="A411" s="357"/>
      <c r="B411" s="275"/>
      <c r="C411" s="257"/>
      <c r="D411" s="257"/>
      <c r="E411" s="257"/>
      <c r="F411" s="257"/>
      <c r="G411" s="257"/>
      <c r="H411" s="257"/>
      <c r="I411" s="257"/>
      <c r="J411" s="257"/>
      <c r="K411" s="257"/>
      <c r="L411" s="260"/>
      <c r="M411" s="260"/>
      <c r="N411" s="257"/>
      <c r="O411" s="257"/>
      <c r="P411" s="263"/>
      <c r="Q411" s="30"/>
      <c r="R411" s="227"/>
      <c r="S411" s="68"/>
      <c r="T411" s="68"/>
      <c r="U411" s="68"/>
      <c r="V411" s="34"/>
      <c r="W411" s="35"/>
      <c r="X411" s="36"/>
      <c r="Y411" s="27"/>
      <c r="Z411" s="27"/>
      <c r="AA411" s="28"/>
      <c r="AB411" s="25"/>
      <c r="AC411" s="29"/>
      <c r="AD411" s="29"/>
      <c r="AE411" s="290"/>
    </row>
    <row r="412" spans="1:31" ht="38.25" customHeight="1">
      <c r="A412" s="358" t="s">
        <v>579</v>
      </c>
      <c r="B412" s="276"/>
      <c r="C412" s="258"/>
      <c r="D412" s="258"/>
      <c r="E412" s="258"/>
      <c r="F412" s="258"/>
      <c r="G412" s="258"/>
      <c r="H412" s="258"/>
      <c r="I412" s="258"/>
      <c r="J412" s="258"/>
      <c r="K412" s="258"/>
      <c r="L412" s="261"/>
      <c r="M412" s="261"/>
      <c r="N412" s="258"/>
      <c r="O412" s="258"/>
      <c r="P412" s="264"/>
      <c r="Q412" s="65"/>
      <c r="R412" s="226"/>
      <c r="S412" s="66"/>
      <c r="T412" s="66"/>
      <c r="U412" s="66"/>
      <c r="V412" s="67"/>
      <c r="W412" s="60"/>
      <c r="X412" s="58"/>
      <c r="Y412" s="58"/>
      <c r="Z412" s="58"/>
      <c r="AA412" s="59"/>
      <c r="AB412" s="60"/>
      <c r="AC412" s="61"/>
      <c r="AD412" s="61"/>
      <c r="AE412" s="291"/>
    </row>
    <row r="413" spans="1:31" ht="33.75" customHeight="1">
      <c r="A413" s="356"/>
      <c r="B413" s="278" t="s">
        <v>46</v>
      </c>
      <c r="C413" s="256" t="s">
        <v>47</v>
      </c>
      <c r="D413" s="256" t="s">
        <v>48</v>
      </c>
      <c r="E413" s="256" t="s">
        <v>274</v>
      </c>
      <c r="F413" s="265" t="s">
        <v>50</v>
      </c>
      <c r="G413" s="256" t="s">
        <v>67</v>
      </c>
      <c r="H413" s="256" t="s">
        <v>52</v>
      </c>
      <c r="I413" s="281" t="s">
        <v>600</v>
      </c>
      <c r="J413" s="266" t="s">
        <v>201</v>
      </c>
      <c r="K413" s="256" t="s">
        <v>313</v>
      </c>
      <c r="L413" s="259">
        <v>1</v>
      </c>
      <c r="M413" s="259">
        <v>1</v>
      </c>
      <c r="N413" s="256" t="s">
        <v>601</v>
      </c>
      <c r="O413" s="256" t="s">
        <v>602</v>
      </c>
      <c r="P413" s="262" t="s">
        <v>599</v>
      </c>
      <c r="Q413" s="30"/>
      <c r="R413" s="222"/>
      <c r="S413" s="31"/>
      <c r="T413" s="32"/>
      <c r="U413" s="33"/>
      <c r="V413" s="34"/>
      <c r="W413" s="35"/>
      <c r="X413" s="36"/>
      <c r="Y413" s="36"/>
      <c r="Z413" s="36"/>
      <c r="AA413" s="63"/>
      <c r="AB413" s="35"/>
      <c r="AC413" s="64"/>
      <c r="AD413" s="64"/>
      <c r="AE413" s="292"/>
    </row>
    <row r="414" spans="1:31" ht="18" customHeight="1">
      <c r="A414" s="356"/>
      <c r="B414" s="275"/>
      <c r="C414" s="257"/>
      <c r="D414" s="257"/>
      <c r="E414" s="257"/>
      <c r="F414" s="257"/>
      <c r="G414" s="257"/>
      <c r="H414" s="257"/>
      <c r="I414" s="257"/>
      <c r="J414" s="257"/>
      <c r="K414" s="257"/>
      <c r="L414" s="260"/>
      <c r="M414" s="260"/>
      <c r="N414" s="257"/>
      <c r="O414" s="257"/>
      <c r="P414" s="263"/>
      <c r="Q414" s="22"/>
      <c r="R414" s="221"/>
      <c r="S414" s="23"/>
      <c r="T414" s="23"/>
      <c r="U414" s="23"/>
      <c r="V414" s="26"/>
      <c r="W414" s="25"/>
      <c r="X414" s="27"/>
      <c r="Y414" s="27"/>
      <c r="Z414" s="27"/>
      <c r="AA414" s="28"/>
      <c r="AB414" s="25"/>
      <c r="AC414" s="29"/>
      <c r="AD414" s="29"/>
      <c r="AE414" s="290"/>
    </row>
    <row r="415" spans="1:31" ht="18" customHeight="1">
      <c r="A415" s="356"/>
      <c r="B415" s="275"/>
      <c r="C415" s="257"/>
      <c r="D415" s="257"/>
      <c r="E415" s="257"/>
      <c r="F415" s="257"/>
      <c r="G415" s="257"/>
      <c r="H415" s="257"/>
      <c r="I415" s="257"/>
      <c r="J415" s="257"/>
      <c r="K415" s="257"/>
      <c r="L415" s="260"/>
      <c r="M415" s="260"/>
      <c r="N415" s="257"/>
      <c r="O415" s="257"/>
      <c r="P415" s="263"/>
      <c r="Q415" s="73"/>
      <c r="R415" s="227"/>
      <c r="S415" s="68"/>
      <c r="T415" s="68"/>
      <c r="U415" s="68"/>
      <c r="V415" s="34"/>
      <c r="W415" s="35"/>
      <c r="X415" s="36"/>
      <c r="Y415" s="27"/>
      <c r="Z415" s="27"/>
      <c r="AA415" s="28"/>
      <c r="AB415" s="25"/>
      <c r="AC415" s="29"/>
      <c r="AD415" s="29"/>
      <c r="AE415" s="290"/>
    </row>
    <row r="416" spans="1:31" ht="18" customHeight="1">
      <c r="A416" s="356"/>
      <c r="B416" s="275"/>
      <c r="C416" s="257"/>
      <c r="D416" s="257"/>
      <c r="E416" s="257"/>
      <c r="F416" s="257"/>
      <c r="G416" s="257"/>
      <c r="H416" s="257"/>
      <c r="I416" s="257"/>
      <c r="J416" s="257"/>
      <c r="K416" s="257"/>
      <c r="L416" s="260"/>
      <c r="M416" s="260"/>
      <c r="N416" s="257"/>
      <c r="O416" s="257"/>
      <c r="P416" s="263"/>
      <c r="Q416" s="30"/>
      <c r="R416" s="227"/>
      <c r="S416" s="68"/>
      <c r="T416" s="68"/>
      <c r="U416" s="68"/>
      <c r="V416" s="34"/>
      <c r="W416" s="35"/>
      <c r="X416" s="36"/>
      <c r="Y416" s="27"/>
      <c r="Z416" s="27"/>
      <c r="AA416" s="28"/>
      <c r="AB416" s="25"/>
      <c r="AC416" s="29"/>
      <c r="AD416" s="29"/>
      <c r="AE416" s="290"/>
    </row>
    <row r="417" spans="1:31" ht="18" customHeight="1">
      <c r="A417" s="356"/>
      <c r="B417" s="275"/>
      <c r="C417" s="257"/>
      <c r="D417" s="257"/>
      <c r="E417" s="257"/>
      <c r="F417" s="257"/>
      <c r="G417" s="257"/>
      <c r="H417" s="257"/>
      <c r="I417" s="257"/>
      <c r="J417" s="257"/>
      <c r="K417" s="257"/>
      <c r="L417" s="260"/>
      <c r="M417" s="260"/>
      <c r="N417" s="257"/>
      <c r="O417" s="257"/>
      <c r="P417" s="263"/>
      <c r="Q417" s="93" t="s">
        <v>603</v>
      </c>
      <c r="R417" s="234" t="s">
        <v>485</v>
      </c>
      <c r="S417" s="62"/>
      <c r="T417" s="32" t="s">
        <v>61</v>
      </c>
      <c r="U417" s="33" t="s">
        <v>62</v>
      </c>
      <c r="V417" s="40"/>
      <c r="W417" s="41"/>
      <c r="X417" s="42"/>
      <c r="Y417" s="43"/>
      <c r="Z417" s="43"/>
      <c r="AA417" s="44">
        <f>+Z418</f>
        <v>1306.5999999999999</v>
      </c>
      <c r="AB417" s="45"/>
      <c r="AC417" s="46"/>
      <c r="AD417" s="46"/>
      <c r="AE417" s="290"/>
    </row>
    <row r="418" spans="1:31" ht="33.75" customHeight="1">
      <c r="A418" s="359"/>
      <c r="B418" s="276"/>
      <c r="C418" s="258"/>
      <c r="D418" s="258"/>
      <c r="E418" s="258"/>
      <c r="F418" s="258"/>
      <c r="G418" s="258"/>
      <c r="H418" s="258"/>
      <c r="I418" s="258"/>
      <c r="J418" s="258"/>
      <c r="K418" s="258"/>
      <c r="L418" s="261"/>
      <c r="M418" s="261"/>
      <c r="N418" s="258"/>
      <c r="O418" s="258"/>
      <c r="P418" s="264"/>
      <c r="Q418" s="65"/>
      <c r="R418" s="235" t="s">
        <v>604</v>
      </c>
      <c r="S418" s="194"/>
      <c r="T418" s="194"/>
      <c r="U418" s="194"/>
      <c r="V418" s="195"/>
      <c r="W418" s="196"/>
      <c r="X418" s="197"/>
      <c r="Y418" s="197">
        <v>1306.5999999999999</v>
      </c>
      <c r="Z418" s="197">
        <f>+Y418</f>
        <v>1306.5999999999999</v>
      </c>
      <c r="AA418" s="59"/>
      <c r="AB418" s="60"/>
      <c r="AC418" s="61" t="s">
        <v>64</v>
      </c>
      <c r="AD418" s="61"/>
      <c r="AE418" s="291"/>
    </row>
    <row r="419" spans="1:31" ht="39.75" customHeight="1">
      <c r="A419" s="360"/>
      <c r="B419" s="217"/>
      <c r="C419" s="217"/>
      <c r="D419" s="217"/>
      <c r="E419" s="217"/>
      <c r="F419" s="217"/>
      <c r="G419" s="217"/>
      <c r="H419" s="217"/>
      <c r="I419" s="217"/>
      <c r="J419" s="217"/>
      <c r="K419" s="217"/>
      <c r="L419" s="218"/>
      <c r="M419" s="218"/>
      <c r="N419" s="217"/>
      <c r="O419" s="217"/>
      <c r="P419" s="219"/>
      <c r="Q419" s="362" t="s">
        <v>605</v>
      </c>
      <c r="R419" s="363"/>
      <c r="S419" s="363"/>
      <c r="T419" s="363"/>
      <c r="U419" s="363"/>
      <c r="V419" s="363"/>
      <c r="W419" s="363"/>
      <c r="X419" s="363"/>
      <c r="Y419" s="364"/>
      <c r="Z419" s="77" t="s">
        <v>208</v>
      </c>
      <c r="AA419" s="80">
        <f>SUM(AA393:AA418)</f>
        <v>1452.3444</v>
      </c>
      <c r="AB419" s="287"/>
      <c r="AC419" s="286"/>
      <c r="AD419" s="286"/>
      <c r="AE419" s="288"/>
    </row>
    <row r="420" spans="1:31" ht="20.25" customHeight="1">
      <c r="A420" s="355" t="s">
        <v>606</v>
      </c>
      <c r="B420" s="282" t="s">
        <v>78</v>
      </c>
      <c r="C420" s="270" t="s">
        <v>79</v>
      </c>
      <c r="D420" s="270" t="s">
        <v>105</v>
      </c>
      <c r="E420" s="270" t="s">
        <v>210</v>
      </c>
      <c r="F420" s="271" t="s">
        <v>82</v>
      </c>
      <c r="G420" s="270" t="s">
        <v>67</v>
      </c>
      <c r="H420" s="270" t="s">
        <v>52</v>
      </c>
      <c r="I420" s="335" t="s">
        <v>607</v>
      </c>
      <c r="J420" s="270" t="s">
        <v>436</v>
      </c>
      <c r="K420" s="270" t="s">
        <v>437</v>
      </c>
      <c r="L420" s="279">
        <v>3</v>
      </c>
      <c r="M420" s="279">
        <v>3</v>
      </c>
      <c r="N420" s="270" t="s">
        <v>608</v>
      </c>
      <c r="O420" s="270" t="s">
        <v>609</v>
      </c>
      <c r="P420" s="280" t="s">
        <v>610</v>
      </c>
      <c r="Q420" s="13" t="s">
        <v>115</v>
      </c>
      <c r="R420" s="220" t="s">
        <v>116</v>
      </c>
      <c r="S420" s="14"/>
      <c r="T420" s="32" t="s">
        <v>61</v>
      </c>
      <c r="U420" s="33" t="s">
        <v>62</v>
      </c>
      <c r="V420" s="17"/>
      <c r="W420" s="18"/>
      <c r="X420" s="19"/>
      <c r="Y420" s="19"/>
      <c r="Z420" s="19"/>
      <c r="AA420" s="20">
        <f>+SUM(Z421:Z424)</f>
        <v>24.214400000000001</v>
      </c>
      <c r="AB420" s="18"/>
      <c r="AC420" s="21"/>
      <c r="AD420" s="21"/>
      <c r="AE420" s="365" t="s">
        <v>611</v>
      </c>
    </row>
    <row r="421" spans="1:31" ht="20.25" customHeight="1">
      <c r="A421" s="356"/>
      <c r="B421" s="275"/>
      <c r="C421" s="257"/>
      <c r="D421" s="257"/>
      <c r="E421" s="257"/>
      <c r="F421" s="257"/>
      <c r="G421" s="257"/>
      <c r="H421" s="257"/>
      <c r="I421" s="336"/>
      <c r="J421" s="257"/>
      <c r="K421" s="257"/>
      <c r="L421" s="260"/>
      <c r="M421" s="260"/>
      <c r="N421" s="257"/>
      <c r="O421" s="257"/>
      <c r="P421" s="263"/>
      <c r="Q421" s="22"/>
      <c r="R421" s="221" t="s">
        <v>612</v>
      </c>
      <c r="S421" s="23"/>
      <c r="T421" s="23"/>
      <c r="U421" s="23"/>
      <c r="V421" s="26">
        <v>10</v>
      </c>
      <c r="W421" s="25" t="s">
        <v>63</v>
      </c>
      <c r="X421" s="27">
        <v>1.65</v>
      </c>
      <c r="Y421" s="27">
        <f t="shared" ref="Y421:Y424" si="57">+V421*X421</f>
        <v>16.5</v>
      </c>
      <c r="Z421" s="27">
        <f t="shared" ref="Z421:Z424" si="58">+Y421*1.12</f>
        <v>18.48</v>
      </c>
      <c r="AA421" s="28"/>
      <c r="AB421" s="25"/>
      <c r="AC421" s="29" t="s">
        <v>64</v>
      </c>
      <c r="AD421" s="29"/>
      <c r="AE421" s="366"/>
    </row>
    <row r="422" spans="1:31" ht="20.25" customHeight="1">
      <c r="A422" s="356"/>
      <c r="B422" s="275"/>
      <c r="C422" s="257"/>
      <c r="D422" s="257"/>
      <c r="E422" s="257"/>
      <c r="F422" s="257"/>
      <c r="G422" s="257"/>
      <c r="H422" s="257"/>
      <c r="I422" s="336"/>
      <c r="J422" s="257"/>
      <c r="K422" s="257"/>
      <c r="L422" s="260"/>
      <c r="M422" s="260"/>
      <c r="N422" s="257"/>
      <c r="O422" s="257"/>
      <c r="P422" s="263"/>
      <c r="Q422" s="73"/>
      <c r="R422" s="227" t="s">
        <v>226</v>
      </c>
      <c r="S422" s="68"/>
      <c r="T422" s="68"/>
      <c r="U422" s="68"/>
      <c r="V422" s="34">
        <v>3</v>
      </c>
      <c r="W422" s="25" t="s">
        <v>63</v>
      </c>
      <c r="X422" s="36">
        <v>0.28999999999999998</v>
      </c>
      <c r="Y422" s="27">
        <f t="shared" si="57"/>
        <v>0.86999999999999988</v>
      </c>
      <c r="Z422" s="27">
        <f t="shared" si="58"/>
        <v>0.97439999999999993</v>
      </c>
      <c r="AA422" s="28"/>
      <c r="AB422" s="25"/>
      <c r="AC422" s="29" t="s">
        <v>64</v>
      </c>
      <c r="AD422" s="29"/>
      <c r="AE422" s="366"/>
    </row>
    <row r="423" spans="1:31" ht="20.25" customHeight="1">
      <c r="A423" s="356"/>
      <c r="B423" s="275"/>
      <c r="C423" s="257"/>
      <c r="D423" s="257"/>
      <c r="E423" s="257"/>
      <c r="F423" s="257"/>
      <c r="G423" s="257"/>
      <c r="H423" s="257"/>
      <c r="I423" s="336"/>
      <c r="J423" s="257"/>
      <c r="K423" s="257"/>
      <c r="L423" s="260"/>
      <c r="M423" s="260"/>
      <c r="N423" s="257"/>
      <c r="O423" s="257"/>
      <c r="P423" s="263"/>
      <c r="Q423" s="30"/>
      <c r="R423" s="227" t="s">
        <v>613</v>
      </c>
      <c r="S423" s="68"/>
      <c r="T423" s="68"/>
      <c r="U423" s="68"/>
      <c r="V423" s="34">
        <v>1</v>
      </c>
      <c r="W423" s="35" t="s">
        <v>118</v>
      </c>
      <c r="X423" s="36">
        <v>1.8</v>
      </c>
      <c r="Y423" s="27">
        <f t="shared" si="57"/>
        <v>1.8</v>
      </c>
      <c r="Z423" s="27">
        <f t="shared" si="58"/>
        <v>2.0160000000000005</v>
      </c>
      <c r="AA423" s="28"/>
      <c r="AB423" s="25"/>
      <c r="AC423" s="29" t="s">
        <v>64</v>
      </c>
      <c r="AD423" s="29"/>
      <c r="AE423" s="366"/>
    </row>
    <row r="424" spans="1:31" ht="20.25" customHeight="1">
      <c r="A424" s="356"/>
      <c r="B424" s="276"/>
      <c r="C424" s="258"/>
      <c r="D424" s="258"/>
      <c r="E424" s="258"/>
      <c r="F424" s="258"/>
      <c r="G424" s="258"/>
      <c r="H424" s="258"/>
      <c r="I424" s="337"/>
      <c r="J424" s="258"/>
      <c r="K424" s="258"/>
      <c r="L424" s="261"/>
      <c r="M424" s="261"/>
      <c r="N424" s="258"/>
      <c r="O424" s="258"/>
      <c r="P424" s="264"/>
      <c r="Q424" s="65"/>
      <c r="R424" s="226" t="s">
        <v>129</v>
      </c>
      <c r="S424" s="66"/>
      <c r="T424" s="66"/>
      <c r="U424" s="66"/>
      <c r="V424" s="67">
        <v>5</v>
      </c>
      <c r="W424" s="60" t="s">
        <v>63</v>
      </c>
      <c r="X424" s="58">
        <v>0.49</v>
      </c>
      <c r="Y424" s="58">
        <f t="shared" si="57"/>
        <v>2.4500000000000002</v>
      </c>
      <c r="Z424" s="58">
        <f t="shared" si="58"/>
        <v>2.7440000000000007</v>
      </c>
      <c r="AA424" s="59"/>
      <c r="AB424" s="60"/>
      <c r="AC424" s="61" t="s">
        <v>64</v>
      </c>
      <c r="AD424" s="61"/>
      <c r="AE424" s="367"/>
    </row>
    <row r="425" spans="1:31" ht="18" customHeight="1">
      <c r="A425" s="356"/>
      <c r="B425" s="278" t="s">
        <v>46</v>
      </c>
      <c r="C425" s="256" t="s">
        <v>47</v>
      </c>
      <c r="D425" s="256" t="s">
        <v>93</v>
      </c>
      <c r="E425" s="256" t="s">
        <v>256</v>
      </c>
      <c r="F425" s="265" t="s">
        <v>50</v>
      </c>
      <c r="G425" s="256" t="s">
        <v>257</v>
      </c>
      <c r="H425" s="256" t="s">
        <v>121</v>
      </c>
      <c r="I425" s="281" t="s">
        <v>614</v>
      </c>
      <c r="J425" s="266" t="s">
        <v>445</v>
      </c>
      <c r="K425" s="256" t="s">
        <v>446</v>
      </c>
      <c r="L425" s="259">
        <v>1</v>
      </c>
      <c r="M425" s="259">
        <v>1</v>
      </c>
      <c r="N425" s="256" t="s">
        <v>615</v>
      </c>
      <c r="O425" s="256" t="s">
        <v>616</v>
      </c>
      <c r="P425" s="262" t="s">
        <v>617</v>
      </c>
      <c r="Q425" s="30"/>
      <c r="R425" s="222"/>
      <c r="S425" s="31"/>
      <c r="T425" s="31"/>
      <c r="U425" s="31"/>
      <c r="V425" s="34"/>
      <c r="W425" s="35"/>
      <c r="X425" s="36"/>
      <c r="Y425" s="36"/>
      <c r="Z425" s="36"/>
      <c r="AA425" s="63"/>
      <c r="AB425" s="35"/>
      <c r="AC425" s="64"/>
      <c r="AD425" s="64"/>
      <c r="AE425" s="292"/>
    </row>
    <row r="426" spans="1:31" ht="18" customHeight="1">
      <c r="A426" s="356"/>
      <c r="B426" s="275"/>
      <c r="C426" s="257"/>
      <c r="D426" s="257"/>
      <c r="E426" s="257"/>
      <c r="F426" s="257"/>
      <c r="G426" s="257"/>
      <c r="H426" s="257"/>
      <c r="I426" s="257"/>
      <c r="J426" s="257"/>
      <c r="K426" s="257"/>
      <c r="L426" s="260"/>
      <c r="M426" s="260"/>
      <c r="N426" s="257"/>
      <c r="O426" s="257"/>
      <c r="P426" s="263"/>
      <c r="Q426" s="22"/>
      <c r="R426" s="221"/>
      <c r="S426" s="23"/>
      <c r="T426" s="23"/>
      <c r="U426" s="23"/>
      <c r="V426" s="26"/>
      <c r="W426" s="25"/>
      <c r="X426" s="27"/>
      <c r="Y426" s="27"/>
      <c r="Z426" s="27"/>
      <c r="AA426" s="28"/>
      <c r="AB426" s="25"/>
      <c r="AC426" s="29"/>
      <c r="AD426" s="29"/>
      <c r="AE426" s="290"/>
    </row>
    <row r="427" spans="1:31" ht="18" customHeight="1">
      <c r="A427" s="356"/>
      <c r="B427" s="275"/>
      <c r="C427" s="257"/>
      <c r="D427" s="257"/>
      <c r="E427" s="257"/>
      <c r="F427" s="257"/>
      <c r="G427" s="257"/>
      <c r="H427" s="257"/>
      <c r="I427" s="257"/>
      <c r="J427" s="257"/>
      <c r="K427" s="257"/>
      <c r="L427" s="260"/>
      <c r="M427" s="260"/>
      <c r="N427" s="257"/>
      <c r="O427" s="257"/>
      <c r="P427" s="263"/>
      <c r="Q427" s="73"/>
      <c r="R427" s="227"/>
      <c r="S427" s="68"/>
      <c r="T427" s="68"/>
      <c r="U427" s="68"/>
      <c r="V427" s="34"/>
      <c r="W427" s="35"/>
      <c r="X427" s="36"/>
      <c r="Y427" s="27"/>
      <c r="Z427" s="27"/>
      <c r="AA427" s="28"/>
      <c r="AB427" s="25"/>
      <c r="AC427" s="29"/>
      <c r="AD427" s="29"/>
      <c r="AE427" s="290"/>
    </row>
    <row r="428" spans="1:31" ht="18" customHeight="1">
      <c r="A428" s="356"/>
      <c r="B428" s="275"/>
      <c r="C428" s="257"/>
      <c r="D428" s="257"/>
      <c r="E428" s="257"/>
      <c r="F428" s="257"/>
      <c r="G428" s="257"/>
      <c r="H428" s="257"/>
      <c r="I428" s="257"/>
      <c r="J428" s="257"/>
      <c r="K428" s="257"/>
      <c r="L428" s="260"/>
      <c r="M428" s="260"/>
      <c r="N428" s="257"/>
      <c r="O428" s="257"/>
      <c r="P428" s="263"/>
      <c r="Q428" s="30"/>
      <c r="R428" s="227"/>
      <c r="S428" s="68"/>
      <c r="T428" s="68"/>
      <c r="U428" s="68"/>
      <c r="V428" s="34"/>
      <c r="W428" s="35"/>
      <c r="X428" s="36"/>
      <c r="Y428" s="27"/>
      <c r="Z428" s="27"/>
      <c r="AA428" s="28"/>
      <c r="AB428" s="25"/>
      <c r="AC428" s="29"/>
      <c r="AD428" s="29"/>
      <c r="AE428" s="290"/>
    </row>
    <row r="429" spans="1:31" ht="51.75" customHeight="1">
      <c r="A429" s="356"/>
      <c r="B429" s="276"/>
      <c r="C429" s="258"/>
      <c r="D429" s="258"/>
      <c r="E429" s="258"/>
      <c r="F429" s="258"/>
      <c r="G429" s="258"/>
      <c r="H429" s="258"/>
      <c r="I429" s="258"/>
      <c r="J429" s="258"/>
      <c r="K429" s="258"/>
      <c r="L429" s="261"/>
      <c r="M429" s="261"/>
      <c r="N429" s="258"/>
      <c r="O429" s="258"/>
      <c r="P429" s="264"/>
      <c r="Q429" s="65"/>
      <c r="R429" s="226"/>
      <c r="S429" s="66"/>
      <c r="T429" s="66"/>
      <c r="U429" s="66"/>
      <c r="V429" s="67"/>
      <c r="W429" s="60"/>
      <c r="X429" s="58"/>
      <c r="Y429" s="58"/>
      <c r="Z429" s="58"/>
      <c r="AA429" s="59"/>
      <c r="AB429" s="60"/>
      <c r="AC429" s="61"/>
      <c r="AD429" s="61"/>
      <c r="AE429" s="291"/>
    </row>
    <row r="430" spans="1:31" ht="23.25" customHeight="1">
      <c r="A430" s="356"/>
      <c r="B430" s="278" t="s">
        <v>78</v>
      </c>
      <c r="C430" s="256" t="s">
        <v>79</v>
      </c>
      <c r="D430" s="256" t="s">
        <v>105</v>
      </c>
      <c r="E430" s="256" t="s">
        <v>210</v>
      </c>
      <c r="F430" s="265" t="s">
        <v>82</v>
      </c>
      <c r="G430" s="256" t="s">
        <v>107</v>
      </c>
      <c r="H430" s="256" t="s">
        <v>52</v>
      </c>
      <c r="I430" s="281" t="s">
        <v>618</v>
      </c>
      <c r="J430" s="266" t="s">
        <v>452</v>
      </c>
      <c r="K430" s="256" t="s">
        <v>453</v>
      </c>
      <c r="L430" s="259">
        <v>1</v>
      </c>
      <c r="M430" s="259">
        <v>1</v>
      </c>
      <c r="N430" s="256" t="s">
        <v>619</v>
      </c>
      <c r="O430" s="256" t="s">
        <v>620</v>
      </c>
      <c r="P430" s="262" t="s">
        <v>621</v>
      </c>
      <c r="Q430" s="30" t="s">
        <v>115</v>
      </c>
      <c r="R430" s="222" t="s">
        <v>116</v>
      </c>
      <c r="S430" s="31"/>
      <c r="T430" s="32" t="s">
        <v>61</v>
      </c>
      <c r="U430" s="33" t="s">
        <v>62</v>
      </c>
      <c r="V430" s="34"/>
      <c r="W430" s="35"/>
      <c r="X430" s="36"/>
      <c r="Y430" s="36"/>
      <c r="Z430" s="36"/>
      <c r="AA430" s="63">
        <f>+Z431</f>
        <v>0.56999999999999995</v>
      </c>
      <c r="AB430" s="35"/>
      <c r="AC430" s="64"/>
      <c r="AD430" s="64"/>
      <c r="AE430" s="292"/>
    </row>
    <row r="431" spans="1:31" ht="23.25" customHeight="1">
      <c r="A431" s="356"/>
      <c r="B431" s="275"/>
      <c r="C431" s="257"/>
      <c r="D431" s="257"/>
      <c r="E431" s="257"/>
      <c r="F431" s="257"/>
      <c r="G431" s="257"/>
      <c r="H431" s="257"/>
      <c r="I431" s="257"/>
      <c r="J431" s="257"/>
      <c r="K431" s="257"/>
      <c r="L431" s="260"/>
      <c r="M431" s="260"/>
      <c r="N431" s="257"/>
      <c r="O431" s="257"/>
      <c r="P431" s="263"/>
      <c r="Q431" s="22"/>
      <c r="R431" s="221" t="s">
        <v>622</v>
      </c>
      <c r="S431" s="23"/>
      <c r="T431" s="23"/>
      <c r="U431" s="23"/>
      <c r="V431" s="26">
        <v>1</v>
      </c>
      <c r="W431" s="25" t="s">
        <v>63</v>
      </c>
      <c r="X431" s="27">
        <v>0.56999999999999995</v>
      </c>
      <c r="Y431" s="27">
        <f>+V431*X431</f>
        <v>0.56999999999999995</v>
      </c>
      <c r="Z431" s="27">
        <f>+Y431</f>
        <v>0.56999999999999995</v>
      </c>
      <c r="AA431" s="28"/>
      <c r="AB431" s="25"/>
      <c r="AC431" s="29" t="s">
        <v>64</v>
      </c>
      <c r="AD431" s="29"/>
      <c r="AE431" s="290"/>
    </row>
    <row r="432" spans="1:31" ht="23.25" customHeight="1">
      <c r="A432" s="356"/>
      <c r="B432" s="275"/>
      <c r="C432" s="257"/>
      <c r="D432" s="257"/>
      <c r="E432" s="257"/>
      <c r="F432" s="257"/>
      <c r="G432" s="257"/>
      <c r="H432" s="257"/>
      <c r="I432" s="257"/>
      <c r="J432" s="257"/>
      <c r="K432" s="257"/>
      <c r="L432" s="260"/>
      <c r="M432" s="260"/>
      <c r="N432" s="257"/>
      <c r="O432" s="257"/>
      <c r="P432" s="263"/>
      <c r="Q432" s="73"/>
      <c r="R432" s="227"/>
      <c r="S432" s="68"/>
      <c r="T432" s="68"/>
      <c r="U432" s="68"/>
      <c r="V432" s="34"/>
      <c r="W432" s="35"/>
      <c r="X432" s="36"/>
      <c r="Y432" s="27"/>
      <c r="Z432" s="27"/>
      <c r="AA432" s="28"/>
      <c r="AB432" s="25"/>
      <c r="AC432" s="29"/>
      <c r="AD432" s="29"/>
      <c r="AE432" s="290"/>
    </row>
    <row r="433" spans="1:31" ht="23.25" customHeight="1">
      <c r="A433" s="356"/>
      <c r="B433" s="275"/>
      <c r="C433" s="257"/>
      <c r="D433" s="257"/>
      <c r="E433" s="257"/>
      <c r="F433" s="257"/>
      <c r="G433" s="257"/>
      <c r="H433" s="257"/>
      <c r="I433" s="257"/>
      <c r="J433" s="257"/>
      <c r="K433" s="257"/>
      <c r="L433" s="260"/>
      <c r="M433" s="260"/>
      <c r="N433" s="257"/>
      <c r="O433" s="257"/>
      <c r="P433" s="263"/>
      <c r="Q433" s="30"/>
      <c r="R433" s="227"/>
      <c r="S433" s="68"/>
      <c r="T433" s="68"/>
      <c r="U433" s="68"/>
      <c r="V433" s="34"/>
      <c r="W433" s="35"/>
      <c r="X433" s="36"/>
      <c r="Y433" s="27"/>
      <c r="Z433" s="27"/>
      <c r="AA433" s="28"/>
      <c r="AB433" s="25"/>
      <c r="AC433" s="29"/>
      <c r="AD433" s="29"/>
      <c r="AE433" s="290"/>
    </row>
    <row r="434" spans="1:31" ht="23.25" customHeight="1">
      <c r="A434" s="356"/>
      <c r="B434" s="276"/>
      <c r="C434" s="258"/>
      <c r="D434" s="258"/>
      <c r="E434" s="258"/>
      <c r="F434" s="258"/>
      <c r="G434" s="258"/>
      <c r="H434" s="258"/>
      <c r="I434" s="258"/>
      <c r="J434" s="258"/>
      <c r="K434" s="258"/>
      <c r="L434" s="261"/>
      <c r="M434" s="261"/>
      <c r="N434" s="258"/>
      <c r="O434" s="258"/>
      <c r="P434" s="264"/>
      <c r="Q434" s="65"/>
      <c r="R434" s="226"/>
      <c r="S434" s="66"/>
      <c r="T434" s="66"/>
      <c r="U434" s="66"/>
      <c r="V434" s="67"/>
      <c r="W434" s="60"/>
      <c r="X434" s="58"/>
      <c r="Y434" s="58"/>
      <c r="Z434" s="58"/>
      <c r="AA434" s="59"/>
      <c r="AB434" s="60"/>
      <c r="AC434" s="61"/>
      <c r="AD434" s="61"/>
      <c r="AE434" s="291"/>
    </row>
    <row r="435" spans="1:31" ht="18" customHeight="1">
      <c r="A435" s="356"/>
      <c r="B435" s="278" t="s">
        <v>46</v>
      </c>
      <c r="C435" s="256" t="s">
        <v>47</v>
      </c>
      <c r="D435" s="256" t="s">
        <v>48</v>
      </c>
      <c r="E435" s="256" t="s">
        <v>274</v>
      </c>
      <c r="F435" s="265" t="s">
        <v>50</v>
      </c>
      <c r="G435" s="256" t="s">
        <v>67</v>
      </c>
      <c r="H435" s="256" t="s">
        <v>52</v>
      </c>
      <c r="I435" s="281" t="s">
        <v>623</v>
      </c>
      <c r="J435" s="256" t="s">
        <v>192</v>
      </c>
      <c r="K435" s="256" t="s">
        <v>193</v>
      </c>
      <c r="L435" s="259">
        <v>1</v>
      </c>
      <c r="M435" s="259">
        <v>3</v>
      </c>
      <c r="N435" s="256" t="s">
        <v>624</v>
      </c>
      <c r="O435" s="256" t="s">
        <v>625</v>
      </c>
      <c r="P435" s="262" t="s">
        <v>626</v>
      </c>
      <c r="Q435" s="30"/>
      <c r="R435" s="222"/>
      <c r="S435" s="31"/>
      <c r="T435" s="31"/>
      <c r="U435" s="31"/>
      <c r="V435" s="34"/>
      <c r="W435" s="35"/>
      <c r="X435" s="36"/>
      <c r="Y435" s="36"/>
      <c r="Z435" s="36"/>
      <c r="AA435" s="63"/>
      <c r="AB435" s="35"/>
      <c r="AC435" s="64"/>
      <c r="AD435" s="64"/>
      <c r="AE435" s="292"/>
    </row>
    <row r="436" spans="1:31" ht="18" customHeight="1">
      <c r="A436" s="356"/>
      <c r="B436" s="275"/>
      <c r="C436" s="257"/>
      <c r="D436" s="257"/>
      <c r="E436" s="257"/>
      <c r="F436" s="257"/>
      <c r="G436" s="257"/>
      <c r="H436" s="257"/>
      <c r="I436" s="257"/>
      <c r="J436" s="257"/>
      <c r="K436" s="257"/>
      <c r="L436" s="260"/>
      <c r="M436" s="260"/>
      <c r="N436" s="257"/>
      <c r="O436" s="257"/>
      <c r="P436" s="263"/>
      <c r="Q436" s="22"/>
      <c r="R436" s="221"/>
      <c r="S436" s="23"/>
      <c r="T436" s="23"/>
      <c r="U436" s="23"/>
      <c r="V436" s="26"/>
      <c r="W436" s="25"/>
      <c r="X436" s="27"/>
      <c r="Y436" s="27"/>
      <c r="Z436" s="27"/>
      <c r="AA436" s="28"/>
      <c r="AB436" s="25"/>
      <c r="AC436" s="29"/>
      <c r="AD436" s="29"/>
      <c r="AE436" s="290"/>
    </row>
    <row r="437" spans="1:31" ht="18" customHeight="1">
      <c r="A437" s="356"/>
      <c r="B437" s="275"/>
      <c r="C437" s="257"/>
      <c r="D437" s="257"/>
      <c r="E437" s="257"/>
      <c r="F437" s="257"/>
      <c r="G437" s="257"/>
      <c r="H437" s="257"/>
      <c r="I437" s="257"/>
      <c r="J437" s="257"/>
      <c r="K437" s="257"/>
      <c r="L437" s="260"/>
      <c r="M437" s="260"/>
      <c r="N437" s="257"/>
      <c r="O437" s="257"/>
      <c r="P437" s="263"/>
      <c r="Q437" s="73"/>
      <c r="R437" s="227"/>
      <c r="S437" s="68"/>
      <c r="T437" s="68"/>
      <c r="U437" s="68"/>
      <c r="V437" s="34"/>
      <c r="W437" s="35"/>
      <c r="X437" s="36"/>
      <c r="Y437" s="27"/>
      <c r="Z437" s="27"/>
      <c r="AA437" s="28"/>
      <c r="AB437" s="25"/>
      <c r="AC437" s="29"/>
      <c r="AD437" s="29"/>
      <c r="AE437" s="290"/>
    </row>
    <row r="438" spans="1:31" ht="18" customHeight="1">
      <c r="A438" s="357"/>
      <c r="B438" s="275"/>
      <c r="C438" s="257"/>
      <c r="D438" s="257"/>
      <c r="E438" s="257"/>
      <c r="F438" s="257"/>
      <c r="G438" s="257"/>
      <c r="H438" s="257"/>
      <c r="I438" s="257"/>
      <c r="J438" s="257"/>
      <c r="K438" s="257"/>
      <c r="L438" s="260"/>
      <c r="M438" s="260"/>
      <c r="N438" s="257"/>
      <c r="O438" s="257"/>
      <c r="P438" s="263"/>
      <c r="Q438" s="30"/>
      <c r="R438" s="227"/>
      <c r="S438" s="68"/>
      <c r="T438" s="68"/>
      <c r="U438" s="68"/>
      <c r="V438" s="34"/>
      <c r="W438" s="35"/>
      <c r="X438" s="36"/>
      <c r="Y438" s="27"/>
      <c r="Z438" s="27"/>
      <c r="AA438" s="28"/>
      <c r="AB438" s="25"/>
      <c r="AC438" s="29"/>
      <c r="AD438" s="29"/>
      <c r="AE438" s="290"/>
    </row>
    <row r="439" spans="1:31" ht="48.75" customHeight="1">
      <c r="A439" s="358" t="s">
        <v>606</v>
      </c>
      <c r="B439" s="276"/>
      <c r="C439" s="258"/>
      <c r="D439" s="258"/>
      <c r="E439" s="258"/>
      <c r="F439" s="258"/>
      <c r="G439" s="258"/>
      <c r="H439" s="258"/>
      <c r="I439" s="258"/>
      <c r="J439" s="258"/>
      <c r="K439" s="258"/>
      <c r="L439" s="261"/>
      <c r="M439" s="261"/>
      <c r="N439" s="258"/>
      <c r="O439" s="258"/>
      <c r="P439" s="264"/>
      <c r="Q439" s="65"/>
      <c r="R439" s="226"/>
      <c r="S439" s="66"/>
      <c r="T439" s="66"/>
      <c r="U439" s="66"/>
      <c r="V439" s="67"/>
      <c r="W439" s="60"/>
      <c r="X439" s="58"/>
      <c r="Y439" s="58"/>
      <c r="Z439" s="58"/>
      <c r="AA439" s="59"/>
      <c r="AB439" s="60"/>
      <c r="AC439" s="61"/>
      <c r="AD439" s="61"/>
      <c r="AE439" s="291"/>
    </row>
    <row r="440" spans="1:31" ht="33.75" customHeight="1">
      <c r="A440" s="356"/>
      <c r="B440" s="278" t="s">
        <v>46</v>
      </c>
      <c r="C440" s="256" t="s">
        <v>47</v>
      </c>
      <c r="D440" s="256" t="s">
        <v>48</v>
      </c>
      <c r="E440" s="256" t="s">
        <v>274</v>
      </c>
      <c r="F440" s="265" t="s">
        <v>50</v>
      </c>
      <c r="G440" s="256" t="s">
        <v>67</v>
      </c>
      <c r="H440" s="256" t="s">
        <v>52</v>
      </c>
      <c r="I440" s="281" t="s">
        <v>627</v>
      </c>
      <c r="J440" s="266" t="s">
        <v>201</v>
      </c>
      <c r="K440" s="256" t="s">
        <v>313</v>
      </c>
      <c r="L440" s="259">
        <v>1</v>
      </c>
      <c r="M440" s="259">
        <v>1</v>
      </c>
      <c r="N440" s="256" t="s">
        <v>628</v>
      </c>
      <c r="O440" s="256" t="s">
        <v>629</v>
      </c>
      <c r="P440" s="262" t="s">
        <v>626</v>
      </c>
      <c r="Q440" s="30" t="s">
        <v>630</v>
      </c>
      <c r="R440" s="222" t="s">
        <v>186</v>
      </c>
      <c r="S440" s="31"/>
      <c r="T440" s="32" t="s">
        <v>61</v>
      </c>
      <c r="U440" s="33" t="s">
        <v>62</v>
      </c>
      <c r="V440" s="34"/>
      <c r="W440" s="35"/>
      <c r="X440" s="36"/>
      <c r="Y440" s="36"/>
      <c r="Z440" s="36"/>
      <c r="AA440" s="63">
        <f>+SUM(Z441:Z444)</f>
        <v>120.96000000000001</v>
      </c>
      <c r="AB440" s="35"/>
      <c r="AC440" s="64"/>
      <c r="AD440" s="64"/>
      <c r="AE440" s="292"/>
    </row>
    <row r="441" spans="1:31" ht="18" customHeight="1">
      <c r="A441" s="356"/>
      <c r="B441" s="275"/>
      <c r="C441" s="257"/>
      <c r="D441" s="257"/>
      <c r="E441" s="257"/>
      <c r="F441" s="257"/>
      <c r="G441" s="257"/>
      <c r="H441" s="257"/>
      <c r="I441" s="257"/>
      <c r="J441" s="257"/>
      <c r="K441" s="257"/>
      <c r="L441" s="260"/>
      <c r="M441" s="260"/>
      <c r="N441" s="257"/>
      <c r="O441" s="257"/>
      <c r="P441" s="263"/>
      <c r="Q441" s="22"/>
      <c r="R441" s="221" t="s">
        <v>187</v>
      </c>
      <c r="S441" s="23"/>
      <c r="T441" s="23"/>
      <c r="U441" s="23"/>
      <c r="V441" s="26">
        <v>3</v>
      </c>
      <c r="W441" s="25" t="s">
        <v>63</v>
      </c>
      <c r="X441" s="27">
        <v>9</v>
      </c>
      <c r="Y441" s="27">
        <f t="shared" ref="Y441:Y444" si="59">+V441*X441</f>
        <v>27</v>
      </c>
      <c r="Z441" s="27">
        <f t="shared" ref="Z441:Z444" si="60">+Y441*1.12</f>
        <v>30.240000000000002</v>
      </c>
      <c r="AA441" s="28"/>
      <c r="AB441" s="25"/>
      <c r="AC441" s="29" t="s">
        <v>64</v>
      </c>
      <c r="AD441" s="29"/>
      <c r="AE441" s="290"/>
    </row>
    <row r="442" spans="1:31" ht="18" customHeight="1">
      <c r="A442" s="356"/>
      <c r="B442" s="275"/>
      <c r="C442" s="257"/>
      <c r="D442" s="257"/>
      <c r="E442" s="257"/>
      <c r="F442" s="257"/>
      <c r="G442" s="257"/>
      <c r="H442" s="257"/>
      <c r="I442" s="257"/>
      <c r="J442" s="257"/>
      <c r="K442" s="257"/>
      <c r="L442" s="260"/>
      <c r="M442" s="260"/>
      <c r="N442" s="257"/>
      <c r="O442" s="257"/>
      <c r="P442" s="263"/>
      <c r="Q442" s="73"/>
      <c r="R442" s="227" t="s">
        <v>189</v>
      </c>
      <c r="S442" s="68"/>
      <c r="T442" s="68"/>
      <c r="U442" s="68"/>
      <c r="V442" s="34">
        <v>3</v>
      </c>
      <c r="W442" s="35" t="s">
        <v>63</v>
      </c>
      <c r="X442" s="36">
        <v>9</v>
      </c>
      <c r="Y442" s="27">
        <f t="shared" si="59"/>
        <v>27</v>
      </c>
      <c r="Z442" s="27">
        <f t="shared" si="60"/>
        <v>30.240000000000002</v>
      </c>
      <c r="AA442" s="28"/>
      <c r="AB442" s="25"/>
      <c r="AC442" s="29" t="s">
        <v>64</v>
      </c>
      <c r="AD442" s="29"/>
      <c r="AE442" s="290"/>
    </row>
    <row r="443" spans="1:31" ht="18" customHeight="1">
      <c r="A443" s="356"/>
      <c r="B443" s="275"/>
      <c r="C443" s="257"/>
      <c r="D443" s="257"/>
      <c r="E443" s="257"/>
      <c r="F443" s="257"/>
      <c r="G443" s="257"/>
      <c r="H443" s="257"/>
      <c r="I443" s="257"/>
      <c r="J443" s="257"/>
      <c r="K443" s="257"/>
      <c r="L443" s="260"/>
      <c r="M443" s="260"/>
      <c r="N443" s="257"/>
      <c r="O443" s="257"/>
      <c r="P443" s="263"/>
      <c r="Q443" s="30"/>
      <c r="R443" s="227" t="s">
        <v>188</v>
      </c>
      <c r="S443" s="68"/>
      <c r="T443" s="68"/>
      <c r="U443" s="68"/>
      <c r="V443" s="34">
        <v>3</v>
      </c>
      <c r="W443" s="35" t="s">
        <v>63</v>
      </c>
      <c r="X443" s="36">
        <v>9</v>
      </c>
      <c r="Y443" s="27">
        <f t="shared" si="59"/>
        <v>27</v>
      </c>
      <c r="Z443" s="27">
        <f t="shared" si="60"/>
        <v>30.240000000000002</v>
      </c>
      <c r="AA443" s="28"/>
      <c r="AB443" s="25"/>
      <c r="AC443" s="29" t="s">
        <v>64</v>
      </c>
      <c r="AD443" s="29"/>
      <c r="AE443" s="290"/>
    </row>
    <row r="444" spans="1:31" ht="36.75" customHeight="1">
      <c r="A444" s="359"/>
      <c r="B444" s="276"/>
      <c r="C444" s="258"/>
      <c r="D444" s="258"/>
      <c r="E444" s="258"/>
      <c r="F444" s="258"/>
      <c r="G444" s="258"/>
      <c r="H444" s="258"/>
      <c r="I444" s="258"/>
      <c r="J444" s="258"/>
      <c r="K444" s="258"/>
      <c r="L444" s="261"/>
      <c r="M444" s="261"/>
      <c r="N444" s="258"/>
      <c r="O444" s="258"/>
      <c r="P444" s="264"/>
      <c r="Q444" s="65"/>
      <c r="R444" s="226" t="s">
        <v>190</v>
      </c>
      <c r="S444" s="66"/>
      <c r="T444" s="66"/>
      <c r="U444" s="66"/>
      <c r="V444" s="67">
        <v>3</v>
      </c>
      <c r="W444" s="60" t="s">
        <v>63</v>
      </c>
      <c r="X444" s="58">
        <v>9</v>
      </c>
      <c r="Y444" s="58">
        <f t="shared" si="59"/>
        <v>27</v>
      </c>
      <c r="Z444" s="58">
        <f t="shared" si="60"/>
        <v>30.240000000000002</v>
      </c>
      <c r="AA444" s="59"/>
      <c r="AB444" s="60"/>
      <c r="AC444" s="61" t="s">
        <v>64</v>
      </c>
      <c r="AD444" s="61"/>
      <c r="AE444" s="291"/>
    </row>
    <row r="445" spans="1:31" ht="39.75" customHeight="1">
      <c r="A445" s="360"/>
      <c r="B445" s="217"/>
      <c r="C445" s="217"/>
      <c r="D445" s="217"/>
      <c r="E445" s="217"/>
      <c r="F445" s="217"/>
      <c r="G445" s="217"/>
      <c r="H445" s="217"/>
      <c r="I445" s="217"/>
      <c r="J445" s="217"/>
      <c r="K445" s="217"/>
      <c r="L445" s="218"/>
      <c r="M445" s="218"/>
      <c r="N445" s="217"/>
      <c r="O445" s="217"/>
      <c r="P445" s="219"/>
      <c r="Q445" s="362" t="s">
        <v>631</v>
      </c>
      <c r="R445" s="363"/>
      <c r="S445" s="363"/>
      <c r="T445" s="363"/>
      <c r="U445" s="363"/>
      <c r="V445" s="363"/>
      <c r="W445" s="363"/>
      <c r="X445" s="363"/>
      <c r="Y445" s="364"/>
      <c r="Z445" s="77" t="s">
        <v>208</v>
      </c>
      <c r="AA445" s="80">
        <f>SUM(AA420:AA444)</f>
        <v>145.74440000000001</v>
      </c>
      <c r="AB445" s="287"/>
      <c r="AC445" s="286"/>
      <c r="AD445" s="286"/>
      <c r="AE445" s="288"/>
    </row>
    <row r="446" spans="1:31" ht="20.25" customHeight="1">
      <c r="A446" s="355" t="s">
        <v>632</v>
      </c>
      <c r="B446" s="282" t="s">
        <v>78</v>
      </c>
      <c r="C446" s="270" t="s">
        <v>79</v>
      </c>
      <c r="D446" s="270" t="s">
        <v>105</v>
      </c>
      <c r="E446" s="270" t="s">
        <v>210</v>
      </c>
      <c r="F446" s="271" t="s">
        <v>82</v>
      </c>
      <c r="G446" s="270" t="s">
        <v>67</v>
      </c>
      <c r="H446" s="270" t="s">
        <v>52</v>
      </c>
      <c r="I446" s="335" t="s">
        <v>633</v>
      </c>
      <c r="J446" s="270" t="s">
        <v>436</v>
      </c>
      <c r="K446" s="270" t="s">
        <v>437</v>
      </c>
      <c r="L446" s="279">
        <v>3</v>
      </c>
      <c r="M446" s="279">
        <v>3</v>
      </c>
      <c r="N446" s="270" t="s">
        <v>634</v>
      </c>
      <c r="O446" s="270" t="s">
        <v>635</v>
      </c>
      <c r="P446" s="280" t="s">
        <v>636</v>
      </c>
      <c r="Q446" s="13" t="s">
        <v>637</v>
      </c>
      <c r="R446" s="220" t="s">
        <v>116</v>
      </c>
      <c r="S446" s="14"/>
      <c r="T446" s="32" t="s">
        <v>61</v>
      </c>
      <c r="U446" s="33" t="s">
        <v>62</v>
      </c>
      <c r="V446" s="17"/>
      <c r="W446" s="18"/>
      <c r="X446" s="19"/>
      <c r="Y446" s="19"/>
      <c r="Z446" s="19"/>
      <c r="AA446" s="20">
        <f>+SUM(Z447:Z450)</f>
        <v>24.214400000000001</v>
      </c>
      <c r="AB446" s="18"/>
      <c r="AC446" s="21"/>
      <c r="AD446" s="21"/>
      <c r="AE446" s="365" t="s">
        <v>638</v>
      </c>
    </row>
    <row r="447" spans="1:31" ht="20.25" customHeight="1">
      <c r="A447" s="356"/>
      <c r="B447" s="275"/>
      <c r="C447" s="257"/>
      <c r="D447" s="257"/>
      <c r="E447" s="257"/>
      <c r="F447" s="257"/>
      <c r="G447" s="257"/>
      <c r="H447" s="257"/>
      <c r="I447" s="336"/>
      <c r="J447" s="257"/>
      <c r="K447" s="257"/>
      <c r="L447" s="260"/>
      <c r="M447" s="260"/>
      <c r="N447" s="257"/>
      <c r="O447" s="257"/>
      <c r="P447" s="263"/>
      <c r="Q447" s="22"/>
      <c r="R447" s="221" t="s">
        <v>129</v>
      </c>
      <c r="S447" s="23"/>
      <c r="T447" s="23"/>
      <c r="U447" s="23"/>
      <c r="V447" s="26">
        <v>5</v>
      </c>
      <c r="W447" s="25" t="s">
        <v>63</v>
      </c>
      <c r="X447" s="27">
        <v>0.49</v>
      </c>
      <c r="Y447" s="27">
        <f t="shared" ref="Y447:Y450" si="61">+V447*X447</f>
        <v>2.4500000000000002</v>
      </c>
      <c r="Z447" s="27">
        <f t="shared" ref="Z447:Z450" si="62">+Y447*1.12</f>
        <v>2.7440000000000007</v>
      </c>
      <c r="AA447" s="28"/>
      <c r="AB447" s="25"/>
      <c r="AC447" s="29" t="s">
        <v>64</v>
      </c>
      <c r="AD447" s="29"/>
      <c r="AE447" s="366"/>
    </row>
    <row r="448" spans="1:31" ht="20.25" customHeight="1">
      <c r="A448" s="356"/>
      <c r="B448" s="275"/>
      <c r="C448" s="257"/>
      <c r="D448" s="257"/>
      <c r="E448" s="257"/>
      <c r="F448" s="257"/>
      <c r="G448" s="257"/>
      <c r="H448" s="257"/>
      <c r="I448" s="336"/>
      <c r="J448" s="257"/>
      <c r="K448" s="257"/>
      <c r="L448" s="260"/>
      <c r="M448" s="260"/>
      <c r="N448" s="257"/>
      <c r="O448" s="257"/>
      <c r="P448" s="263"/>
      <c r="Q448" s="73"/>
      <c r="R448" s="227" t="s">
        <v>639</v>
      </c>
      <c r="S448" s="68"/>
      <c r="T448" s="68"/>
      <c r="U448" s="68"/>
      <c r="V448" s="34">
        <v>10</v>
      </c>
      <c r="W448" s="35" t="s">
        <v>63</v>
      </c>
      <c r="X448" s="36">
        <v>1.65</v>
      </c>
      <c r="Y448" s="27">
        <f t="shared" si="61"/>
        <v>16.5</v>
      </c>
      <c r="Z448" s="27">
        <f t="shared" si="62"/>
        <v>18.48</v>
      </c>
      <c r="AA448" s="28"/>
      <c r="AB448" s="25"/>
      <c r="AC448" s="29" t="s">
        <v>64</v>
      </c>
      <c r="AD448" s="29"/>
      <c r="AE448" s="366"/>
    </row>
    <row r="449" spans="1:31" ht="20.25" customHeight="1">
      <c r="A449" s="356"/>
      <c r="B449" s="275"/>
      <c r="C449" s="257"/>
      <c r="D449" s="257"/>
      <c r="E449" s="257"/>
      <c r="F449" s="257"/>
      <c r="G449" s="257"/>
      <c r="H449" s="257"/>
      <c r="I449" s="336"/>
      <c r="J449" s="257"/>
      <c r="K449" s="257"/>
      <c r="L449" s="260"/>
      <c r="M449" s="260"/>
      <c r="N449" s="257"/>
      <c r="O449" s="257"/>
      <c r="P449" s="263"/>
      <c r="Q449" s="30"/>
      <c r="R449" s="227" t="s">
        <v>226</v>
      </c>
      <c r="S449" s="68"/>
      <c r="T449" s="68"/>
      <c r="U449" s="68"/>
      <c r="V449" s="34">
        <v>3</v>
      </c>
      <c r="W449" s="35" t="s">
        <v>63</v>
      </c>
      <c r="X449" s="36">
        <v>0.28999999999999998</v>
      </c>
      <c r="Y449" s="27">
        <f t="shared" si="61"/>
        <v>0.86999999999999988</v>
      </c>
      <c r="Z449" s="27">
        <f t="shared" si="62"/>
        <v>0.97439999999999993</v>
      </c>
      <c r="AA449" s="28"/>
      <c r="AB449" s="25"/>
      <c r="AC449" s="29" t="s">
        <v>64</v>
      </c>
      <c r="AD449" s="29"/>
      <c r="AE449" s="366"/>
    </row>
    <row r="450" spans="1:31" ht="20.25" customHeight="1">
      <c r="A450" s="356"/>
      <c r="B450" s="276"/>
      <c r="C450" s="258"/>
      <c r="D450" s="258"/>
      <c r="E450" s="258"/>
      <c r="F450" s="258"/>
      <c r="G450" s="258"/>
      <c r="H450" s="258"/>
      <c r="I450" s="337"/>
      <c r="J450" s="258"/>
      <c r="K450" s="258"/>
      <c r="L450" s="261"/>
      <c r="M450" s="261"/>
      <c r="N450" s="258"/>
      <c r="O450" s="258"/>
      <c r="P450" s="264"/>
      <c r="Q450" s="65"/>
      <c r="R450" s="226" t="s">
        <v>640</v>
      </c>
      <c r="S450" s="66"/>
      <c r="T450" s="66"/>
      <c r="U450" s="66"/>
      <c r="V450" s="67">
        <v>1</v>
      </c>
      <c r="W450" s="60" t="s">
        <v>118</v>
      </c>
      <c r="X450" s="58">
        <v>1.8</v>
      </c>
      <c r="Y450" s="58">
        <f t="shared" si="61"/>
        <v>1.8</v>
      </c>
      <c r="Z450" s="58">
        <f t="shared" si="62"/>
        <v>2.0160000000000005</v>
      </c>
      <c r="AA450" s="59"/>
      <c r="AB450" s="60"/>
      <c r="AC450" s="61" t="s">
        <v>64</v>
      </c>
      <c r="AD450" s="61"/>
      <c r="AE450" s="367"/>
    </row>
    <row r="451" spans="1:31" ht="18" customHeight="1">
      <c r="A451" s="356"/>
      <c r="B451" s="278" t="s">
        <v>46</v>
      </c>
      <c r="C451" s="256" t="s">
        <v>47</v>
      </c>
      <c r="D451" s="256" t="s">
        <v>93</v>
      </c>
      <c r="E451" s="256" t="s">
        <v>256</v>
      </c>
      <c r="F451" s="265" t="s">
        <v>50</v>
      </c>
      <c r="G451" s="256" t="s">
        <v>257</v>
      </c>
      <c r="H451" s="256" t="s">
        <v>121</v>
      </c>
      <c r="I451" s="281" t="s">
        <v>641</v>
      </c>
      <c r="J451" s="266" t="s">
        <v>445</v>
      </c>
      <c r="K451" s="256" t="s">
        <v>446</v>
      </c>
      <c r="L451" s="259">
        <v>1</v>
      </c>
      <c r="M451" s="259">
        <v>1</v>
      </c>
      <c r="N451" s="256" t="s">
        <v>642</v>
      </c>
      <c r="O451" s="256" t="s">
        <v>643</v>
      </c>
      <c r="P451" s="262" t="s">
        <v>644</v>
      </c>
      <c r="Q451" s="30"/>
      <c r="R451" s="222"/>
      <c r="S451" s="31"/>
      <c r="T451" s="31"/>
      <c r="U451" s="31"/>
      <c r="V451" s="34"/>
      <c r="W451" s="35"/>
      <c r="X451" s="36"/>
      <c r="Y451" s="36"/>
      <c r="Z451" s="36"/>
      <c r="AA451" s="63"/>
      <c r="AB451" s="35"/>
      <c r="AC451" s="64"/>
      <c r="AD451" s="64"/>
      <c r="AE451" s="292"/>
    </row>
    <row r="452" spans="1:31" ht="18" customHeight="1">
      <c r="A452" s="356"/>
      <c r="B452" s="275"/>
      <c r="C452" s="257"/>
      <c r="D452" s="257"/>
      <c r="E452" s="257"/>
      <c r="F452" s="257"/>
      <c r="G452" s="257"/>
      <c r="H452" s="257"/>
      <c r="I452" s="257"/>
      <c r="J452" s="257"/>
      <c r="K452" s="257"/>
      <c r="L452" s="260"/>
      <c r="M452" s="260"/>
      <c r="N452" s="257"/>
      <c r="O452" s="257"/>
      <c r="P452" s="263"/>
      <c r="Q452" s="22"/>
      <c r="R452" s="221"/>
      <c r="S452" s="23"/>
      <c r="T452" s="23"/>
      <c r="U452" s="23"/>
      <c r="V452" s="26"/>
      <c r="W452" s="25"/>
      <c r="X452" s="27"/>
      <c r="Y452" s="27"/>
      <c r="Z452" s="27"/>
      <c r="AA452" s="28"/>
      <c r="AB452" s="25"/>
      <c r="AC452" s="29"/>
      <c r="AD452" s="29"/>
      <c r="AE452" s="290"/>
    </row>
    <row r="453" spans="1:31" ht="18" customHeight="1">
      <c r="A453" s="356"/>
      <c r="B453" s="275"/>
      <c r="C453" s="257"/>
      <c r="D453" s="257"/>
      <c r="E453" s="257"/>
      <c r="F453" s="257"/>
      <c r="G453" s="257"/>
      <c r="H453" s="257"/>
      <c r="I453" s="257"/>
      <c r="J453" s="257"/>
      <c r="K453" s="257"/>
      <c r="L453" s="260"/>
      <c r="M453" s="260"/>
      <c r="N453" s="257"/>
      <c r="O453" s="257"/>
      <c r="P453" s="263"/>
      <c r="Q453" s="73"/>
      <c r="R453" s="227"/>
      <c r="S453" s="68"/>
      <c r="T453" s="68"/>
      <c r="U453" s="68"/>
      <c r="V453" s="34"/>
      <c r="W453" s="35"/>
      <c r="X453" s="36"/>
      <c r="Y453" s="27"/>
      <c r="Z453" s="27"/>
      <c r="AA453" s="28"/>
      <c r="AB453" s="25"/>
      <c r="AC453" s="29"/>
      <c r="AD453" s="29"/>
      <c r="AE453" s="290"/>
    </row>
    <row r="454" spans="1:31" ht="18" customHeight="1">
      <c r="A454" s="356"/>
      <c r="B454" s="275"/>
      <c r="C454" s="257"/>
      <c r="D454" s="257"/>
      <c r="E454" s="257"/>
      <c r="F454" s="257"/>
      <c r="G454" s="257"/>
      <c r="H454" s="257"/>
      <c r="I454" s="257"/>
      <c r="J454" s="257"/>
      <c r="K454" s="257"/>
      <c r="L454" s="260"/>
      <c r="M454" s="260"/>
      <c r="N454" s="257"/>
      <c r="O454" s="257"/>
      <c r="P454" s="263"/>
      <c r="Q454" s="30"/>
      <c r="R454" s="227"/>
      <c r="S454" s="68"/>
      <c r="T454" s="68"/>
      <c r="U454" s="68"/>
      <c r="V454" s="34"/>
      <c r="W454" s="35"/>
      <c r="X454" s="36"/>
      <c r="Y454" s="27"/>
      <c r="Z454" s="27"/>
      <c r="AA454" s="28"/>
      <c r="AB454" s="25"/>
      <c r="AC454" s="29"/>
      <c r="AD454" s="29"/>
      <c r="AE454" s="290"/>
    </row>
    <row r="455" spans="1:31" ht="55.5" customHeight="1">
      <c r="A455" s="356"/>
      <c r="B455" s="276"/>
      <c r="C455" s="258"/>
      <c r="D455" s="258"/>
      <c r="E455" s="258"/>
      <c r="F455" s="258"/>
      <c r="G455" s="258"/>
      <c r="H455" s="258"/>
      <c r="I455" s="258"/>
      <c r="J455" s="258"/>
      <c r="K455" s="258"/>
      <c r="L455" s="261"/>
      <c r="M455" s="261"/>
      <c r="N455" s="258"/>
      <c r="O455" s="258"/>
      <c r="P455" s="264"/>
      <c r="Q455" s="65"/>
      <c r="R455" s="226"/>
      <c r="S455" s="66"/>
      <c r="T455" s="66"/>
      <c r="U455" s="66"/>
      <c r="V455" s="67"/>
      <c r="W455" s="60"/>
      <c r="X455" s="58"/>
      <c r="Y455" s="58"/>
      <c r="Z455" s="58"/>
      <c r="AA455" s="59"/>
      <c r="AB455" s="60"/>
      <c r="AC455" s="61"/>
      <c r="AD455" s="61"/>
      <c r="AE455" s="291"/>
    </row>
    <row r="456" spans="1:31" ht="22.5" customHeight="1">
      <c r="A456" s="356"/>
      <c r="B456" s="278" t="s">
        <v>78</v>
      </c>
      <c r="C456" s="256" t="s">
        <v>79</v>
      </c>
      <c r="D456" s="256" t="s">
        <v>105</v>
      </c>
      <c r="E456" s="256" t="s">
        <v>210</v>
      </c>
      <c r="F456" s="265" t="s">
        <v>82</v>
      </c>
      <c r="G456" s="256" t="s">
        <v>107</v>
      </c>
      <c r="H456" s="256" t="s">
        <v>52</v>
      </c>
      <c r="I456" s="281" t="s">
        <v>645</v>
      </c>
      <c r="J456" s="266" t="s">
        <v>452</v>
      </c>
      <c r="K456" s="256" t="s">
        <v>453</v>
      </c>
      <c r="L456" s="259">
        <v>1</v>
      </c>
      <c r="M456" s="259">
        <v>1</v>
      </c>
      <c r="N456" s="256" t="s">
        <v>646</v>
      </c>
      <c r="O456" s="256" t="s">
        <v>647</v>
      </c>
      <c r="P456" s="262" t="s">
        <v>648</v>
      </c>
      <c r="Q456" s="30" t="s">
        <v>115</v>
      </c>
      <c r="R456" s="222" t="s">
        <v>116</v>
      </c>
      <c r="S456" s="31"/>
      <c r="T456" s="32" t="s">
        <v>61</v>
      </c>
      <c r="U456" s="33" t="s">
        <v>62</v>
      </c>
      <c r="V456" s="34"/>
      <c r="W456" s="35"/>
      <c r="X456" s="36"/>
      <c r="Y456" s="36"/>
      <c r="Z456" s="36"/>
      <c r="AA456" s="63">
        <f>+Z457</f>
        <v>0.81</v>
      </c>
      <c r="AB456" s="35"/>
      <c r="AC456" s="64"/>
      <c r="AD456" s="64"/>
      <c r="AE456" s="292"/>
    </row>
    <row r="457" spans="1:31" ht="22.5" customHeight="1">
      <c r="A457" s="356"/>
      <c r="B457" s="275"/>
      <c r="C457" s="257"/>
      <c r="D457" s="257"/>
      <c r="E457" s="257"/>
      <c r="F457" s="257"/>
      <c r="G457" s="257"/>
      <c r="H457" s="257"/>
      <c r="I457" s="257"/>
      <c r="J457" s="257"/>
      <c r="K457" s="257"/>
      <c r="L457" s="260"/>
      <c r="M457" s="260"/>
      <c r="N457" s="257"/>
      <c r="O457" s="257"/>
      <c r="P457" s="263"/>
      <c r="Q457" s="22"/>
      <c r="R457" s="221" t="s">
        <v>649</v>
      </c>
      <c r="S457" s="23"/>
      <c r="T457" s="23"/>
      <c r="U457" s="23"/>
      <c r="V457" s="26">
        <v>1</v>
      </c>
      <c r="W457" s="25" t="s">
        <v>63</v>
      </c>
      <c r="X457" s="27">
        <v>0.81</v>
      </c>
      <c r="Y457" s="27">
        <f>+V457*X457</f>
        <v>0.81</v>
      </c>
      <c r="Z457" s="27">
        <f>+Y457</f>
        <v>0.81</v>
      </c>
      <c r="AA457" s="28"/>
      <c r="AB457" s="25"/>
      <c r="AC457" s="29" t="s">
        <v>64</v>
      </c>
      <c r="AD457" s="29"/>
      <c r="AE457" s="290"/>
    </row>
    <row r="458" spans="1:31" ht="22.5" customHeight="1">
      <c r="A458" s="356"/>
      <c r="B458" s="275"/>
      <c r="C458" s="257"/>
      <c r="D458" s="257"/>
      <c r="E458" s="257"/>
      <c r="F458" s="257"/>
      <c r="G458" s="257"/>
      <c r="H458" s="257"/>
      <c r="I458" s="257"/>
      <c r="J458" s="257"/>
      <c r="K458" s="257"/>
      <c r="L458" s="260"/>
      <c r="M458" s="260"/>
      <c r="N458" s="257"/>
      <c r="O458" s="257"/>
      <c r="P458" s="263"/>
      <c r="Q458" s="73"/>
      <c r="R458" s="227"/>
      <c r="S458" s="68"/>
      <c r="T458" s="68"/>
      <c r="U458" s="68"/>
      <c r="V458" s="34"/>
      <c r="W458" s="35"/>
      <c r="X458" s="36"/>
      <c r="Y458" s="27"/>
      <c r="Z458" s="27"/>
      <c r="AA458" s="28"/>
      <c r="AB458" s="25"/>
      <c r="AC458" s="29"/>
      <c r="AD458" s="29"/>
      <c r="AE458" s="290"/>
    </row>
    <row r="459" spans="1:31" ht="22.5" customHeight="1">
      <c r="A459" s="356"/>
      <c r="B459" s="275"/>
      <c r="C459" s="257"/>
      <c r="D459" s="257"/>
      <c r="E459" s="257"/>
      <c r="F459" s="257"/>
      <c r="G459" s="257"/>
      <c r="H459" s="257"/>
      <c r="I459" s="257"/>
      <c r="J459" s="257"/>
      <c r="K459" s="257"/>
      <c r="L459" s="260"/>
      <c r="M459" s="260"/>
      <c r="N459" s="257"/>
      <c r="O459" s="257"/>
      <c r="P459" s="263"/>
      <c r="Q459" s="30"/>
      <c r="R459" s="227"/>
      <c r="S459" s="68"/>
      <c r="T459" s="68"/>
      <c r="U459" s="68"/>
      <c r="V459" s="34"/>
      <c r="W459" s="35"/>
      <c r="X459" s="36"/>
      <c r="Y459" s="27"/>
      <c r="Z459" s="27"/>
      <c r="AA459" s="28"/>
      <c r="AB459" s="25"/>
      <c r="AC459" s="29"/>
      <c r="AD459" s="29"/>
      <c r="AE459" s="290"/>
    </row>
    <row r="460" spans="1:31" ht="22.5" customHeight="1">
      <c r="A460" s="356"/>
      <c r="B460" s="276"/>
      <c r="C460" s="258"/>
      <c r="D460" s="258"/>
      <c r="E460" s="258"/>
      <c r="F460" s="258"/>
      <c r="G460" s="258"/>
      <c r="H460" s="258"/>
      <c r="I460" s="258"/>
      <c r="J460" s="258"/>
      <c r="K460" s="258"/>
      <c r="L460" s="261"/>
      <c r="M460" s="261"/>
      <c r="N460" s="258"/>
      <c r="O460" s="258"/>
      <c r="P460" s="264"/>
      <c r="Q460" s="65"/>
      <c r="R460" s="226"/>
      <c r="S460" s="66"/>
      <c r="T460" s="66"/>
      <c r="U460" s="66"/>
      <c r="V460" s="67"/>
      <c r="W460" s="60"/>
      <c r="X460" s="58"/>
      <c r="Y460" s="58"/>
      <c r="Z460" s="58"/>
      <c r="AA460" s="59"/>
      <c r="AB460" s="60"/>
      <c r="AC460" s="61"/>
      <c r="AD460" s="61"/>
      <c r="AE460" s="291"/>
    </row>
    <row r="461" spans="1:31" ht="18" customHeight="1">
      <c r="A461" s="356"/>
      <c r="B461" s="278" t="s">
        <v>46</v>
      </c>
      <c r="C461" s="256" t="s">
        <v>47</v>
      </c>
      <c r="D461" s="256" t="s">
        <v>48</v>
      </c>
      <c r="E461" s="256" t="s">
        <v>274</v>
      </c>
      <c r="F461" s="265" t="s">
        <v>50</v>
      </c>
      <c r="G461" s="256" t="s">
        <v>67</v>
      </c>
      <c r="H461" s="256" t="s">
        <v>52</v>
      </c>
      <c r="I461" s="281" t="s">
        <v>650</v>
      </c>
      <c r="J461" s="266" t="s">
        <v>192</v>
      </c>
      <c r="K461" s="256" t="s">
        <v>193</v>
      </c>
      <c r="L461" s="259">
        <v>1</v>
      </c>
      <c r="M461" s="259">
        <v>3</v>
      </c>
      <c r="N461" s="256" t="s">
        <v>651</v>
      </c>
      <c r="O461" s="256" t="s">
        <v>652</v>
      </c>
      <c r="P461" s="262" t="s">
        <v>653</v>
      </c>
      <c r="Q461" s="30"/>
      <c r="R461" s="222"/>
      <c r="S461" s="31"/>
      <c r="T461" s="31"/>
      <c r="U461" s="31"/>
      <c r="V461" s="34"/>
      <c r="W461" s="35"/>
      <c r="X461" s="36"/>
      <c r="Y461" s="36"/>
      <c r="Z461" s="36"/>
      <c r="AA461" s="63"/>
      <c r="AB461" s="35"/>
      <c r="AC461" s="64"/>
      <c r="AD461" s="64"/>
      <c r="AE461" s="292"/>
    </row>
    <row r="462" spans="1:31" ht="18" customHeight="1">
      <c r="A462" s="356"/>
      <c r="B462" s="275"/>
      <c r="C462" s="257"/>
      <c r="D462" s="257"/>
      <c r="E462" s="257"/>
      <c r="F462" s="257"/>
      <c r="G462" s="257"/>
      <c r="H462" s="257"/>
      <c r="I462" s="257"/>
      <c r="J462" s="257"/>
      <c r="K462" s="257"/>
      <c r="L462" s="260"/>
      <c r="M462" s="260"/>
      <c r="N462" s="257"/>
      <c r="O462" s="257"/>
      <c r="P462" s="263"/>
      <c r="Q462" s="22"/>
      <c r="R462" s="221"/>
      <c r="S462" s="23"/>
      <c r="T462" s="23"/>
      <c r="U462" s="23"/>
      <c r="V462" s="26"/>
      <c r="W462" s="25"/>
      <c r="X462" s="27"/>
      <c r="Y462" s="27"/>
      <c r="Z462" s="27"/>
      <c r="AA462" s="28"/>
      <c r="AB462" s="25"/>
      <c r="AC462" s="29"/>
      <c r="AD462" s="29"/>
      <c r="AE462" s="290"/>
    </row>
    <row r="463" spans="1:31" ht="18" customHeight="1">
      <c r="A463" s="356"/>
      <c r="B463" s="275"/>
      <c r="C463" s="257"/>
      <c r="D463" s="257"/>
      <c r="E463" s="257"/>
      <c r="F463" s="257"/>
      <c r="G463" s="257"/>
      <c r="H463" s="257"/>
      <c r="I463" s="257"/>
      <c r="J463" s="257"/>
      <c r="K463" s="257"/>
      <c r="L463" s="260"/>
      <c r="M463" s="260"/>
      <c r="N463" s="257"/>
      <c r="O463" s="257"/>
      <c r="P463" s="263"/>
      <c r="Q463" s="73"/>
      <c r="R463" s="227"/>
      <c r="S463" s="68"/>
      <c r="T463" s="68"/>
      <c r="U463" s="68"/>
      <c r="V463" s="34"/>
      <c r="W463" s="35"/>
      <c r="X463" s="36"/>
      <c r="Y463" s="27"/>
      <c r="Z463" s="27"/>
      <c r="AA463" s="28"/>
      <c r="AB463" s="25"/>
      <c r="AC463" s="29"/>
      <c r="AD463" s="29"/>
      <c r="AE463" s="290"/>
    </row>
    <row r="464" spans="1:31" ht="18" customHeight="1">
      <c r="A464" s="357"/>
      <c r="B464" s="275"/>
      <c r="C464" s="257"/>
      <c r="D464" s="257"/>
      <c r="E464" s="257"/>
      <c r="F464" s="257"/>
      <c r="G464" s="257"/>
      <c r="H464" s="257"/>
      <c r="I464" s="257"/>
      <c r="J464" s="257"/>
      <c r="K464" s="257"/>
      <c r="L464" s="260"/>
      <c r="M464" s="260"/>
      <c r="N464" s="257"/>
      <c r="O464" s="257"/>
      <c r="P464" s="263"/>
      <c r="Q464" s="30"/>
      <c r="R464" s="227"/>
      <c r="S464" s="68"/>
      <c r="T464" s="68"/>
      <c r="U464" s="68"/>
      <c r="V464" s="34"/>
      <c r="W464" s="35"/>
      <c r="X464" s="36"/>
      <c r="Y464" s="27"/>
      <c r="Z464" s="27"/>
      <c r="AA464" s="28"/>
      <c r="AB464" s="25"/>
      <c r="AC464" s="29"/>
      <c r="AD464" s="29"/>
      <c r="AE464" s="290"/>
    </row>
    <row r="465" spans="1:31" ht="52.5" customHeight="1">
      <c r="A465" s="358" t="s">
        <v>632</v>
      </c>
      <c r="B465" s="276"/>
      <c r="C465" s="258"/>
      <c r="D465" s="258"/>
      <c r="E465" s="258"/>
      <c r="F465" s="258"/>
      <c r="G465" s="258"/>
      <c r="H465" s="258"/>
      <c r="I465" s="258"/>
      <c r="J465" s="258"/>
      <c r="K465" s="258"/>
      <c r="L465" s="261"/>
      <c r="M465" s="261"/>
      <c r="N465" s="258"/>
      <c r="O465" s="258"/>
      <c r="P465" s="264"/>
      <c r="Q465" s="65"/>
      <c r="R465" s="226"/>
      <c r="S465" s="66"/>
      <c r="T465" s="66"/>
      <c r="U465" s="66"/>
      <c r="V465" s="67"/>
      <c r="W465" s="60"/>
      <c r="X465" s="58"/>
      <c r="Y465" s="58"/>
      <c r="Z465" s="58"/>
      <c r="AA465" s="59"/>
      <c r="AB465" s="60"/>
      <c r="AC465" s="61"/>
      <c r="AD465" s="61"/>
      <c r="AE465" s="291"/>
    </row>
    <row r="466" spans="1:31" ht="33.75" customHeight="1">
      <c r="A466" s="356"/>
      <c r="B466" s="278" t="s">
        <v>46</v>
      </c>
      <c r="C466" s="256" t="s">
        <v>47</v>
      </c>
      <c r="D466" s="256" t="s">
        <v>48</v>
      </c>
      <c r="E466" s="256" t="s">
        <v>274</v>
      </c>
      <c r="F466" s="265" t="s">
        <v>50</v>
      </c>
      <c r="G466" s="256" t="s">
        <v>67</v>
      </c>
      <c r="H466" s="256" t="s">
        <v>52</v>
      </c>
      <c r="I466" s="281" t="s">
        <v>654</v>
      </c>
      <c r="J466" s="266" t="s">
        <v>201</v>
      </c>
      <c r="K466" s="256" t="s">
        <v>313</v>
      </c>
      <c r="L466" s="259">
        <v>1</v>
      </c>
      <c r="M466" s="259">
        <v>1</v>
      </c>
      <c r="N466" s="256" t="s">
        <v>655</v>
      </c>
      <c r="O466" s="256" t="s">
        <v>656</v>
      </c>
      <c r="P466" s="262" t="s">
        <v>653</v>
      </c>
      <c r="Q466" s="30" t="s">
        <v>185</v>
      </c>
      <c r="R466" s="222" t="s">
        <v>186</v>
      </c>
      <c r="S466" s="31"/>
      <c r="T466" s="32" t="s">
        <v>61</v>
      </c>
      <c r="U466" s="33" t="s">
        <v>62</v>
      </c>
      <c r="V466" s="34"/>
      <c r="W466" s="35"/>
      <c r="X466" s="36"/>
      <c r="Y466" s="36"/>
      <c r="Z466" s="36"/>
      <c r="AA466" s="63">
        <f>+SUM(Z467:Z470)</f>
        <v>80.640000000000015</v>
      </c>
      <c r="AB466" s="35"/>
      <c r="AC466" s="64"/>
      <c r="AD466" s="64"/>
      <c r="AE466" s="292"/>
    </row>
    <row r="467" spans="1:31" ht="18" customHeight="1">
      <c r="A467" s="356"/>
      <c r="B467" s="275"/>
      <c r="C467" s="257"/>
      <c r="D467" s="257"/>
      <c r="E467" s="257"/>
      <c r="F467" s="257"/>
      <c r="G467" s="257"/>
      <c r="H467" s="257"/>
      <c r="I467" s="257"/>
      <c r="J467" s="257"/>
      <c r="K467" s="257"/>
      <c r="L467" s="260"/>
      <c r="M467" s="260"/>
      <c r="N467" s="257"/>
      <c r="O467" s="257"/>
      <c r="P467" s="263"/>
      <c r="Q467" s="22"/>
      <c r="R467" s="221" t="s">
        <v>187</v>
      </c>
      <c r="S467" s="23"/>
      <c r="T467" s="23"/>
      <c r="U467" s="23"/>
      <c r="V467" s="26">
        <v>2</v>
      </c>
      <c r="W467" s="25" t="s">
        <v>63</v>
      </c>
      <c r="X467" s="27">
        <v>9</v>
      </c>
      <c r="Y467" s="27">
        <f t="shared" ref="Y467:Y470" si="63">+V467*X467</f>
        <v>18</v>
      </c>
      <c r="Z467" s="27">
        <f t="shared" ref="Z467:Z470" si="64">+Y467*1.12</f>
        <v>20.160000000000004</v>
      </c>
      <c r="AA467" s="28"/>
      <c r="AB467" s="25"/>
      <c r="AC467" s="29" t="s">
        <v>64</v>
      </c>
      <c r="AD467" s="29"/>
      <c r="AE467" s="290"/>
    </row>
    <row r="468" spans="1:31" ht="18" customHeight="1">
      <c r="A468" s="356"/>
      <c r="B468" s="275"/>
      <c r="C468" s="257"/>
      <c r="D468" s="257"/>
      <c r="E468" s="257"/>
      <c r="F468" s="257"/>
      <c r="G468" s="257"/>
      <c r="H468" s="257"/>
      <c r="I468" s="257"/>
      <c r="J468" s="257"/>
      <c r="K468" s="257"/>
      <c r="L468" s="260"/>
      <c r="M468" s="260"/>
      <c r="N468" s="257"/>
      <c r="O468" s="257"/>
      <c r="P468" s="263"/>
      <c r="Q468" s="73"/>
      <c r="R468" s="227" t="s">
        <v>189</v>
      </c>
      <c r="S468" s="68"/>
      <c r="T468" s="68"/>
      <c r="U468" s="68"/>
      <c r="V468" s="34">
        <v>2</v>
      </c>
      <c r="W468" s="35" t="s">
        <v>63</v>
      </c>
      <c r="X468" s="36">
        <v>9</v>
      </c>
      <c r="Y468" s="27">
        <f t="shared" si="63"/>
        <v>18</v>
      </c>
      <c r="Z468" s="27">
        <f t="shared" si="64"/>
        <v>20.160000000000004</v>
      </c>
      <c r="AA468" s="28"/>
      <c r="AB468" s="25"/>
      <c r="AC468" s="29" t="s">
        <v>64</v>
      </c>
      <c r="AD468" s="29"/>
      <c r="AE468" s="290"/>
    </row>
    <row r="469" spans="1:31" ht="18" customHeight="1">
      <c r="A469" s="356"/>
      <c r="B469" s="275"/>
      <c r="C469" s="257"/>
      <c r="D469" s="257"/>
      <c r="E469" s="257"/>
      <c r="F469" s="257"/>
      <c r="G469" s="257"/>
      <c r="H469" s="257"/>
      <c r="I469" s="257"/>
      <c r="J469" s="257"/>
      <c r="K469" s="257"/>
      <c r="L469" s="260"/>
      <c r="M469" s="260"/>
      <c r="N469" s="257"/>
      <c r="O469" s="257"/>
      <c r="P469" s="263"/>
      <c r="Q469" s="30"/>
      <c r="R469" s="227" t="s">
        <v>188</v>
      </c>
      <c r="S469" s="68"/>
      <c r="T469" s="68"/>
      <c r="U469" s="68"/>
      <c r="V469" s="34">
        <v>2</v>
      </c>
      <c r="W469" s="35" t="s">
        <v>63</v>
      </c>
      <c r="X469" s="36">
        <v>9</v>
      </c>
      <c r="Y469" s="27">
        <f t="shared" si="63"/>
        <v>18</v>
      </c>
      <c r="Z469" s="27">
        <f t="shared" si="64"/>
        <v>20.160000000000004</v>
      </c>
      <c r="AA469" s="28"/>
      <c r="AB469" s="25"/>
      <c r="AC469" s="29" t="s">
        <v>64</v>
      </c>
      <c r="AD469" s="29"/>
      <c r="AE469" s="290"/>
    </row>
    <row r="470" spans="1:31" ht="36.75" customHeight="1">
      <c r="A470" s="359"/>
      <c r="B470" s="276"/>
      <c r="C470" s="258"/>
      <c r="D470" s="258"/>
      <c r="E470" s="258"/>
      <c r="F470" s="258"/>
      <c r="G470" s="258"/>
      <c r="H470" s="258"/>
      <c r="I470" s="258"/>
      <c r="J470" s="258"/>
      <c r="K470" s="258"/>
      <c r="L470" s="261"/>
      <c r="M470" s="261"/>
      <c r="N470" s="258"/>
      <c r="O470" s="258"/>
      <c r="P470" s="264"/>
      <c r="Q470" s="65"/>
      <c r="R470" s="226" t="s">
        <v>190</v>
      </c>
      <c r="S470" s="66"/>
      <c r="T470" s="66"/>
      <c r="U470" s="66"/>
      <c r="V470" s="67">
        <v>2</v>
      </c>
      <c r="W470" s="60" t="s">
        <v>63</v>
      </c>
      <c r="X470" s="58">
        <v>9</v>
      </c>
      <c r="Y470" s="58">
        <f t="shared" si="63"/>
        <v>18</v>
      </c>
      <c r="Z470" s="58">
        <f t="shared" si="64"/>
        <v>20.160000000000004</v>
      </c>
      <c r="AA470" s="59"/>
      <c r="AB470" s="60"/>
      <c r="AC470" s="61" t="s">
        <v>64</v>
      </c>
      <c r="AD470" s="61"/>
      <c r="AE470" s="291"/>
    </row>
    <row r="471" spans="1:31" ht="39.75" customHeight="1">
      <c r="A471" s="360"/>
      <c r="B471" s="217"/>
      <c r="C471" s="217"/>
      <c r="D471" s="217"/>
      <c r="E471" s="217"/>
      <c r="F471" s="217"/>
      <c r="G471" s="217"/>
      <c r="H471" s="217"/>
      <c r="I471" s="217"/>
      <c r="J471" s="217"/>
      <c r="K471" s="217"/>
      <c r="L471" s="218"/>
      <c r="M471" s="218"/>
      <c r="N471" s="217"/>
      <c r="O471" s="217"/>
      <c r="P471" s="219"/>
      <c r="Q471" s="362" t="s">
        <v>657</v>
      </c>
      <c r="R471" s="363"/>
      <c r="S471" s="363"/>
      <c r="T471" s="363"/>
      <c r="U471" s="363"/>
      <c r="V471" s="363"/>
      <c r="W471" s="363"/>
      <c r="X471" s="363"/>
      <c r="Y471" s="364"/>
      <c r="Z471" s="77" t="s">
        <v>208</v>
      </c>
      <c r="AA471" s="80">
        <f>SUM(AA446:AA470)</f>
        <v>105.66440000000001</v>
      </c>
      <c r="AB471" s="287"/>
      <c r="AC471" s="286"/>
      <c r="AD471" s="286"/>
      <c r="AE471" s="288"/>
    </row>
    <row r="472" spans="1:31" ht="20.25" customHeight="1">
      <c r="A472" s="355" t="s">
        <v>658</v>
      </c>
      <c r="B472" s="282" t="s">
        <v>78</v>
      </c>
      <c r="C472" s="270" t="s">
        <v>79</v>
      </c>
      <c r="D472" s="270" t="s">
        <v>105</v>
      </c>
      <c r="E472" s="270" t="s">
        <v>210</v>
      </c>
      <c r="F472" s="271" t="s">
        <v>82</v>
      </c>
      <c r="G472" s="270" t="s">
        <v>67</v>
      </c>
      <c r="H472" s="270" t="s">
        <v>52</v>
      </c>
      <c r="I472" s="335" t="s">
        <v>659</v>
      </c>
      <c r="J472" s="270" t="s">
        <v>436</v>
      </c>
      <c r="K472" s="270" t="s">
        <v>437</v>
      </c>
      <c r="L472" s="279">
        <v>3</v>
      </c>
      <c r="M472" s="279">
        <v>3</v>
      </c>
      <c r="N472" s="270" t="s">
        <v>660</v>
      </c>
      <c r="O472" s="270" t="s">
        <v>661</v>
      </c>
      <c r="P472" s="280" t="s">
        <v>662</v>
      </c>
      <c r="Q472" s="13" t="s">
        <v>115</v>
      </c>
      <c r="R472" s="220" t="s">
        <v>116</v>
      </c>
      <c r="S472" s="14"/>
      <c r="T472" s="32" t="s">
        <v>61</v>
      </c>
      <c r="U472" s="33" t="s">
        <v>62</v>
      </c>
      <c r="V472" s="17"/>
      <c r="W472" s="18"/>
      <c r="X472" s="19"/>
      <c r="Y472" s="19"/>
      <c r="Z472" s="19"/>
      <c r="AA472" s="20">
        <f>+SUM(Z473:Z476)</f>
        <v>24.214400000000001</v>
      </c>
      <c r="AB472" s="18"/>
      <c r="AC472" s="21"/>
      <c r="AD472" s="21"/>
      <c r="AE472" s="365" t="s">
        <v>663</v>
      </c>
    </row>
    <row r="473" spans="1:31" ht="20.25" customHeight="1">
      <c r="A473" s="356"/>
      <c r="B473" s="275"/>
      <c r="C473" s="257"/>
      <c r="D473" s="257"/>
      <c r="E473" s="257"/>
      <c r="F473" s="257"/>
      <c r="G473" s="257"/>
      <c r="H473" s="257"/>
      <c r="I473" s="336"/>
      <c r="J473" s="257"/>
      <c r="K473" s="257"/>
      <c r="L473" s="260"/>
      <c r="M473" s="260"/>
      <c r="N473" s="257"/>
      <c r="O473" s="257"/>
      <c r="P473" s="263"/>
      <c r="Q473" s="22"/>
      <c r="R473" s="221" t="s">
        <v>129</v>
      </c>
      <c r="S473" s="23"/>
      <c r="T473" s="23"/>
      <c r="U473" s="23"/>
      <c r="V473" s="26">
        <v>5</v>
      </c>
      <c r="W473" s="25" t="s">
        <v>63</v>
      </c>
      <c r="X473" s="27">
        <v>0.49</v>
      </c>
      <c r="Y473" s="27">
        <f t="shared" ref="Y473:Y476" si="65">+V473*X473</f>
        <v>2.4500000000000002</v>
      </c>
      <c r="Z473" s="27">
        <f t="shared" ref="Z473:Z476" si="66">+Y473*1.12</f>
        <v>2.7440000000000007</v>
      </c>
      <c r="AA473" s="28"/>
      <c r="AB473" s="25"/>
      <c r="AC473" s="29" t="s">
        <v>64</v>
      </c>
      <c r="AD473" s="29"/>
      <c r="AE473" s="366"/>
    </row>
    <row r="474" spans="1:31" ht="20.25" customHeight="1">
      <c r="A474" s="356"/>
      <c r="B474" s="275"/>
      <c r="C474" s="257"/>
      <c r="D474" s="257"/>
      <c r="E474" s="257"/>
      <c r="F474" s="257"/>
      <c r="G474" s="257"/>
      <c r="H474" s="257"/>
      <c r="I474" s="336"/>
      <c r="J474" s="257"/>
      <c r="K474" s="257"/>
      <c r="L474" s="260"/>
      <c r="M474" s="260"/>
      <c r="N474" s="257"/>
      <c r="O474" s="257"/>
      <c r="P474" s="263"/>
      <c r="Q474" s="73"/>
      <c r="R474" s="227" t="s">
        <v>664</v>
      </c>
      <c r="S474" s="68"/>
      <c r="T474" s="68"/>
      <c r="U474" s="68"/>
      <c r="V474" s="34">
        <v>10</v>
      </c>
      <c r="W474" s="35" t="s">
        <v>63</v>
      </c>
      <c r="X474" s="36">
        <v>1.65</v>
      </c>
      <c r="Y474" s="27">
        <f t="shared" si="65"/>
        <v>16.5</v>
      </c>
      <c r="Z474" s="27">
        <f t="shared" si="66"/>
        <v>18.48</v>
      </c>
      <c r="AA474" s="28"/>
      <c r="AB474" s="25"/>
      <c r="AC474" s="29" t="s">
        <v>64</v>
      </c>
      <c r="AD474" s="29"/>
      <c r="AE474" s="366"/>
    </row>
    <row r="475" spans="1:31" ht="20.25" customHeight="1">
      <c r="A475" s="356"/>
      <c r="B475" s="275"/>
      <c r="C475" s="257"/>
      <c r="D475" s="257"/>
      <c r="E475" s="257"/>
      <c r="F475" s="257"/>
      <c r="G475" s="257"/>
      <c r="H475" s="257"/>
      <c r="I475" s="336"/>
      <c r="J475" s="257"/>
      <c r="K475" s="257"/>
      <c r="L475" s="260"/>
      <c r="M475" s="260"/>
      <c r="N475" s="257"/>
      <c r="O475" s="257"/>
      <c r="P475" s="263"/>
      <c r="Q475" s="30"/>
      <c r="R475" s="227" t="s">
        <v>226</v>
      </c>
      <c r="S475" s="68"/>
      <c r="T475" s="68"/>
      <c r="U475" s="68"/>
      <c r="V475" s="34">
        <v>3</v>
      </c>
      <c r="W475" s="35" t="s">
        <v>63</v>
      </c>
      <c r="X475" s="36">
        <v>0.28999999999999998</v>
      </c>
      <c r="Y475" s="27">
        <f t="shared" si="65"/>
        <v>0.86999999999999988</v>
      </c>
      <c r="Z475" s="27">
        <f t="shared" si="66"/>
        <v>0.97439999999999993</v>
      </c>
      <c r="AA475" s="28"/>
      <c r="AB475" s="25"/>
      <c r="AC475" s="29" t="s">
        <v>64</v>
      </c>
      <c r="AD475" s="29"/>
      <c r="AE475" s="366"/>
    </row>
    <row r="476" spans="1:31" ht="20.25" customHeight="1">
      <c r="A476" s="356"/>
      <c r="B476" s="276"/>
      <c r="C476" s="258"/>
      <c r="D476" s="258"/>
      <c r="E476" s="258"/>
      <c r="F476" s="258"/>
      <c r="G476" s="258"/>
      <c r="H476" s="258"/>
      <c r="I476" s="337"/>
      <c r="J476" s="258"/>
      <c r="K476" s="258"/>
      <c r="L476" s="261"/>
      <c r="M476" s="261"/>
      <c r="N476" s="258"/>
      <c r="O476" s="258"/>
      <c r="P476" s="264"/>
      <c r="Q476" s="65"/>
      <c r="R476" s="226" t="s">
        <v>665</v>
      </c>
      <c r="S476" s="66"/>
      <c r="T476" s="66"/>
      <c r="U476" s="66"/>
      <c r="V476" s="67">
        <v>1</v>
      </c>
      <c r="W476" s="60" t="s">
        <v>118</v>
      </c>
      <c r="X476" s="58">
        <v>1.8</v>
      </c>
      <c r="Y476" s="58">
        <f t="shared" si="65"/>
        <v>1.8</v>
      </c>
      <c r="Z476" s="58">
        <f t="shared" si="66"/>
        <v>2.0160000000000005</v>
      </c>
      <c r="AA476" s="59"/>
      <c r="AB476" s="60"/>
      <c r="AC476" s="61" t="s">
        <v>64</v>
      </c>
      <c r="AD476" s="61"/>
      <c r="AE476" s="367"/>
    </row>
    <row r="477" spans="1:31" ht="18" customHeight="1">
      <c r="A477" s="356"/>
      <c r="B477" s="278" t="s">
        <v>46</v>
      </c>
      <c r="C477" s="256" t="s">
        <v>47</v>
      </c>
      <c r="D477" s="256" t="s">
        <v>93</v>
      </c>
      <c r="E477" s="256" t="s">
        <v>256</v>
      </c>
      <c r="F477" s="265" t="s">
        <v>50</v>
      </c>
      <c r="G477" s="256" t="s">
        <v>257</v>
      </c>
      <c r="H477" s="256" t="s">
        <v>121</v>
      </c>
      <c r="I477" s="281" t="s">
        <v>666</v>
      </c>
      <c r="J477" s="266" t="s">
        <v>445</v>
      </c>
      <c r="K477" s="256" t="s">
        <v>446</v>
      </c>
      <c r="L477" s="259">
        <v>1</v>
      </c>
      <c r="M477" s="259">
        <v>1</v>
      </c>
      <c r="N477" s="256" t="s">
        <v>667</v>
      </c>
      <c r="O477" s="256" t="s">
        <v>668</v>
      </c>
      <c r="P477" s="262" t="s">
        <v>669</v>
      </c>
      <c r="Q477" s="30"/>
      <c r="R477" s="222"/>
      <c r="S477" s="31"/>
      <c r="T477" s="31"/>
      <c r="U477" s="31"/>
      <c r="V477" s="34"/>
      <c r="W477" s="35"/>
      <c r="X477" s="36"/>
      <c r="Y477" s="36"/>
      <c r="Z477" s="36"/>
      <c r="AA477" s="63"/>
      <c r="AB477" s="35"/>
      <c r="AC477" s="64"/>
      <c r="AD477" s="64"/>
      <c r="AE477" s="292"/>
    </row>
    <row r="478" spans="1:31" ht="18" customHeight="1">
      <c r="A478" s="356"/>
      <c r="B478" s="275"/>
      <c r="C478" s="257"/>
      <c r="D478" s="257"/>
      <c r="E478" s="257"/>
      <c r="F478" s="257"/>
      <c r="G478" s="257"/>
      <c r="H478" s="257"/>
      <c r="I478" s="257"/>
      <c r="J478" s="257"/>
      <c r="K478" s="257"/>
      <c r="L478" s="260"/>
      <c r="M478" s="260"/>
      <c r="N478" s="257"/>
      <c r="O478" s="257"/>
      <c r="P478" s="263"/>
      <c r="Q478" s="22"/>
      <c r="R478" s="221"/>
      <c r="S478" s="23"/>
      <c r="T478" s="23"/>
      <c r="U478" s="23"/>
      <c r="V478" s="26"/>
      <c r="W478" s="25"/>
      <c r="X478" s="27"/>
      <c r="Y478" s="27"/>
      <c r="Z478" s="27"/>
      <c r="AA478" s="28"/>
      <c r="AB478" s="25"/>
      <c r="AC478" s="29"/>
      <c r="AD478" s="29"/>
      <c r="AE478" s="290"/>
    </row>
    <row r="479" spans="1:31" ht="18" customHeight="1">
      <c r="A479" s="356"/>
      <c r="B479" s="275"/>
      <c r="C479" s="257"/>
      <c r="D479" s="257"/>
      <c r="E479" s="257"/>
      <c r="F479" s="257"/>
      <c r="G479" s="257"/>
      <c r="H479" s="257"/>
      <c r="I479" s="257"/>
      <c r="J479" s="257"/>
      <c r="K479" s="257"/>
      <c r="L479" s="260"/>
      <c r="M479" s="260"/>
      <c r="N479" s="257"/>
      <c r="O479" s="257"/>
      <c r="P479" s="263"/>
      <c r="Q479" s="73"/>
      <c r="R479" s="227"/>
      <c r="S479" s="68"/>
      <c r="T479" s="68"/>
      <c r="U479" s="68"/>
      <c r="V479" s="34"/>
      <c r="W479" s="35"/>
      <c r="X479" s="36"/>
      <c r="Y479" s="27"/>
      <c r="Z479" s="27"/>
      <c r="AA479" s="28"/>
      <c r="AB479" s="25"/>
      <c r="AC479" s="29"/>
      <c r="AD479" s="29"/>
      <c r="AE479" s="290"/>
    </row>
    <row r="480" spans="1:31" ht="18" customHeight="1">
      <c r="A480" s="356"/>
      <c r="B480" s="275"/>
      <c r="C480" s="257"/>
      <c r="D480" s="257"/>
      <c r="E480" s="257"/>
      <c r="F480" s="257"/>
      <c r="G480" s="257"/>
      <c r="H480" s="257"/>
      <c r="I480" s="257"/>
      <c r="J480" s="257"/>
      <c r="K480" s="257"/>
      <c r="L480" s="260"/>
      <c r="M480" s="260"/>
      <c r="N480" s="257"/>
      <c r="O480" s="257"/>
      <c r="P480" s="263"/>
      <c r="Q480" s="30"/>
      <c r="R480" s="227"/>
      <c r="S480" s="68"/>
      <c r="T480" s="68"/>
      <c r="U480" s="68"/>
      <c r="V480" s="34"/>
      <c r="W480" s="35"/>
      <c r="X480" s="36"/>
      <c r="Y480" s="27"/>
      <c r="Z480" s="27"/>
      <c r="AA480" s="28"/>
      <c r="AB480" s="25"/>
      <c r="AC480" s="29"/>
      <c r="AD480" s="29"/>
      <c r="AE480" s="290"/>
    </row>
    <row r="481" spans="1:31" ht="54" customHeight="1">
      <c r="A481" s="356"/>
      <c r="B481" s="276"/>
      <c r="C481" s="258"/>
      <c r="D481" s="258"/>
      <c r="E481" s="258"/>
      <c r="F481" s="258"/>
      <c r="G481" s="258"/>
      <c r="H481" s="258"/>
      <c r="I481" s="258"/>
      <c r="J481" s="258"/>
      <c r="K481" s="258"/>
      <c r="L481" s="261"/>
      <c r="M481" s="261"/>
      <c r="N481" s="258"/>
      <c r="O481" s="258"/>
      <c r="P481" s="264"/>
      <c r="Q481" s="65"/>
      <c r="R481" s="226"/>
      <c r="S481" s="66"/>
      <c r="T481" s="66"/>
      <c r="U481" s="66"/>
      <c r="V481" s="67"/>
      <c r="W481" s="60"/>
      <c r="X481" s="58"/>
      <c r="Y481" s="58"/>
      <c r="Z481" s="58"/>
      <c r="AA481" s="59"/>
      <c r="AB481" s="60"/>
      <c r="AC481" s="61"/>
      <c r="AD481" s="61"/>
      <c r="AE481" s="291"/>
    </row>
    <row r="482" spans="1:31" ht="22.5" customHeight="1">
      <c r="A482" s="356"/>
      <c r="B482" s="278" t="s">
        <v>78</v>
      </c>
      <c r="C482" s="256" t="s">
        <v>79</v>
      </c>
      <c r="D482" s="256" t="s">
        <v>105</v>
      </c>
      <c r="E482" s="256" t="s">
        <v>210</v>
      </c>
      <c r="F482" s="265" t="s">
        <v>82</v>
      </c>
      <c r="G482" s="256" t="s">
        <v>107</v>
      </c>
      <c r="H482" s="256" t="s">
        <v>52</v>
      </c>
      <c r="I482" s="281" t="s">
        <v>670</v>
      </c>
      <c r="J482" s="266" t="s">
        <v>452</v>
      </c>
      <c r="K482" s="256" t="s">
        <v>453</v>
      </c>
      <c r="L482" s="259">
        <v>1</v>
      </c>
      <c r="M482" s="259">
        <v>1</v>
      </c>
      <c r="N482" s="256" t="s">
        <v>671</v>
      </c>
      <c r="O482" s="256" t="s">
        <v>672</v>
      </c>
      <c r="P482" s="262" t="s">
        <v>673</v>
      </c>
      <c r="Q482" s="30" t="s">
        <v>115</v>
      </c>
      <c r="R482" s="222" t="s">
        <v>116</v>
      </c>
      <c r="S482" s="31"/>
      <c r="T482" s="32" t="s">
        <v>61</v>
      </c>
      <c r="U482" s="33" t="s">
        <v>62</v>
      </c>
      <c r="V482" s="34"/>
      <c r="W482" s="35"/>
      <c r="X482" s="36"/>
      <c r="Y482" s="36"/>
      <c r="Z482" s="36"/>
      <c r="AA482" s="63">
        <f>+Z483</f>
        <v>0.56999999999999995</v>
      </c>
      <c r="AB482" s="35"/>
      <c r="AC482" s="64"/>
      <c r="AD482" s="64"/>
      <c r="AE482" s="292"/>
    </row>
    <row r="483" spans="1:31" ht="22.5" customHeight="1">
      <c r="A483" s="356"/>
      <c r="B483" s="275"/>
      <c r="C483" s="257"/>
      <c r="D483" s="257"/>
      <c r="E483" s="257"/>
      <c r="F483" s="257"/>
      <c r="G483" s="257"/>
      <c r="H483" s="257"/>
      <c r="I483" s="257"/>
      <c r="J483" s="257"/>
      <c r="K483" s="257"/>
      <c r="L483" s="260"/>
      <c r="M483" s="260"/>
      <c r="N483" s="257"/>
      <c r="O483" s="257"/>
      <c r="P483" s="263"/>
      <c r="Q483" s="22"/>
      <c r="R483" s="221" t="s">
        <v>674</v>
      </c>
      <c r="S483" s="23"/>
      <c r="T483" s="23"/>
      <c r="U483" s="23"/>
      <c r="V483" s="26">
        <v>1</v>
      </c>
      <c r="W483" s="25" t="s">
        <v>63</v>
      </c>
      <c r="X483" s="27">
        <v>0.56999999999999995</v>
      </c>
      <c r="Y483" s="27">
        <f>+V483*X483</f>
        <v>0.56999999999999995</v>
      </c>
      <c r="Z483" s="27">
        <f>+Y483</f>
        <v>0.56999999999999995</v>
      </c>
      <c r="AA483" s="28"/>
      <c r="AB483" s="25"/>
      <c r="AC483" s="29" t="s">
        <v>64</v>
      </c>
      <c r="AD483" s="29"/>
      <c r="AE483" s="290"/>
    </row>
    <row r="484" spans="1:31" ht="22.5" customHeight="1">
      <c r="A484" s="356"/>
      <c r="B484" s="275"/>
      <c r="C484" s="257"/>
      <c r="D484" s="257"/>
      <c r="E484" s="257"/>
      <c r="F484" s="257"/>
      <c r="G484" s="257"/>
      <c r="H484" s="257"/>
      <c r="I484" s="257"/>
      <c r="J484" s="257"/>
      <c r="K484" s="257"/>
      <c r="L484" s="260"/>
      <c r="M484" s="260"/>
      <c r="N484" s="257"/>
      <c r="O484" s="257"/>
      <c r="P484" s="263"/>
      <c r="Q484" s="73"/>
      <c r="R484" s="227"/>
      <c r="S484" s="68"/>
      <c r="T484" s="68"/>
      <c r="U484" s="68"/>
      <c r="V484" s="34"/>
      <c r="W484" s="35"/>
      <c r="X484" s="36"/>
      <c r="Y484" s="27"/>
      <c r="Z484" s="27"/>
      <c r="AA484" s="28"/>
      <c r="AB484" s="25"/>
      <c r="AC484" s="29"/>
      <c r="AD484" s="29"/>
      <c r="AE484" s="290"/>
    </row>
    <row r="485" spans="1:31" ht="22.5" customHeight="1">
      <c r="A485" s="356"/>
      <c r="B485" s="275"/>
      <c r="C485" s="257"/>
      <c r="D485" s="257"/>
      <c r="E485" s="257"/>
      <c r="F485" s="257"/>
      <c r="G485" s="257"/>
      <c r="H485" s="257"/>
      <c r="I485" s="257"/>
      <c r="J485" s="257"/>
      <c r="K485" s="257"/>
      <c r="L485" s="260"/>
      <c r="M485" s="260"/>
      <c r="N485" s="257"/>
      <c r="O485" s="257"/>
      <c r="P485" s="263"/>
      <c r="Q485" s="30"/>
      <c r="R485" s="227"/>
      <c r="S485" s="68"/>
      <c r="T485" s="68"/>
      <c r="U485" s="68"/>
      <c r="V485" s="34"/>
      <c r="W485" s="35"/>
      <c r="X485" s="36"/>
      <c r="Y485" s="27"/>
      <c r="Z485" s="27"/>
      <c r="AA485" s="28"/>
      <c r="AB485" s="25"/>
      <c r="AC485" s="29"/>
      <c r="AD485" s="29"/>
      <c r="AE485" s="290"/>
    </row>
    <row r="486" spans="1:31" ht="22.5" customHeight="1">
      <c r="A486" s="356"/>
      <c r="B486" s="276"/>
      <c r="C486" s="258"/>
      <c r="D486" s="258"/>
      <c r="E486" s="258"/>
      <c r="F486" s="258"/>
      <c r="G486" s="258"/>
      <c r="H486" s="258"/>
      <c r="I486" s="258"/>
      <c r="J486" s="258"/>
      <c r="K486" s="258"/>
      <c r="L486" s="261"/>
      <c r="M486" s="261"/>
      <c r="N486" s="258"/>
      <c r="O486" s="258"/>
      <c r="P486" s="264"/>
      <c r="Q486" s="65"/>
      <c r="R486" s="226"/>
      <c r="S486" s="66"/>
      <c r="T486" s="66"/>
      <c r="U486" s="66"/>
      <c r="V486" s="67"/>
      <c r="W486" s="60"/>
      <c r="X486" s="58"/>
      <c r="Y486" s="58"/>
      <c r="Z486" s="58"/>
      <c r="AA486" s="59"/>
      <c r="AB486" s="60"/>
      <c r="AC486" s="61"/>
      <c r="AD486" s="61"/>
      <c r="AE486" s="291"/>
    </row>
    <row r="487" spans="1:31" ht="18" customHeight="1">
      <c r="A487" s="356"/>
      <c r="B487" s="278" t="s">
        <v>46</v>
      </c>
      <c r="C487" s="256" t="s">
        <v>47</v>
      </c>
      <c r="D487" s="256" t="s">
        <v>48</v>
      </c>
      <c r="E487" s="256" t="s">
        <v>274</v>
      </c>
      <c r="F487" s="265" t="s">
        <v>50</v>
      </c>
      <c r="G487" s="256" t="s">
        <v>67</v>
      </c>
      <c r="H487" s="256" t="s">
        <v>52</v>
      </c>
      <c r="I487" s="281" t="s">
        <v>675</v>
      </c>
      <c r="J487" s="266" t="s">
        <v>192</v>
      </c>
      <c r="K487" s="256" t="s">
        <v>193</v>
      </c>
      <c r="L487" s="259">
        <v>1</v>
      </c>
      <c r="M487" s="259">
        <v>3</v>
      </c>
      <c r="N487" s="256" t="s">
        <v>676</v>
      </c>
      <c r="O487" s="256" t="s">
        <v>677</v>
      </c>
      <c r="P487" s="262" t="s">
        <v>678</v>
      </c>
      <c r="Q487" s="30"/>
      <c r="R487" s="222"/>
      <c r="S487" s="31"/>
      <c r="T487" s="31"/>
      <c r="U487" s="31"/>
      <c r="V487" s="34"/>
      <c r="W487" s="35"/>
      <c r="X487" s="36"/>
      <c r="Y487" s="36"/>
      <c r="Z487" s="36"/>
      <c r="AA487" s="63"/>
      <c r="AB487" s="35"/>
      <c r="AC487" s="64"/>
      <c r="AD487" s="64"/>
      <c r="AE487" s="292"/>
    </row>
    <row r="488" spans="1:31" ht="18" customHeight="1">
      <c r="A488" s="356"/>
      <c r="B488" s="275"/>
      <c r="C488" s="257"/>
      <c r="D488" s="257"/>
      <c r="E488" s="257"/>
      <c r="F488" s="257"/>
      <c r="G488" s="257"/>
      <c r="H488" s="257"/>
      <c r="I488" s="257"/>
      <c r="J488" s="257"/>
      <c r="K488" s="257"/>
      <c r="L488" s="260"/>
      <c r="M488" s="260"/>
      <c r="N488" s="257"/>
      <c r="O488" s="257"/>
      <c r="P488" s="263"/>
      <c r="Q488" s="22"/>
      <c r="R488" s="221"/>
      <c r="S488" s="23"/>
      <c r="T488" s="23"/>
      <c r="U488" s="23"/>
      <c r="V488" s="26"/>
      <c r="W488" s="25"/>
      <c r="X488" s="27"/>
      <c r="Y488" s="27"/>
      <c r="Z488" s="27"/>
      <c r="AA488" s="28"/>
      <c r="AB488" s="25"/>
      <c r="AC488" s="29"/>
      <c r="AD488" s="29"/>
      <c r="AE488" s="290"/>
    </row>
    <row r="489" spans="1:31" ht="18" customHeight="1">
      <c r="A489" s="356"/>
      <c r="B489" s="275"/>
      <c r="C489" s="257"/>
      <c r="D489" s="257"/>
      <c r="E489" s="257"/>
      <c r="F489" s="257"/>
      <c r="G489" s="257"/>
      <c r="H489" s="257"/>
      <c r="I489" s="257"/>
      <c r="J489" s="257"/>
      <c r="K489" s="257"/>
      <c r="L489" s="260"/>
      <c r="M489" s="260"/>
      <c r="N489" s="257"/>
      <c r="O489" s="257"/>
      <c r="P489" s="263"/>
      <c r="Q489" s="73"/>
      <c r="R489" s="227"/>
      <c r="S489" s="68"/>
      <c r="T489" s="68"/>
      <c r="U489" s="68"/>
      <c r="V489" s="34"/>
      <c r="W489" s="35"/>
      <c r="X489" s="36"/>
      <c r="Y489" s="27"/>
      <c r="Z489" s="27"/>
      <c r="AA489" s="28"/>
      <c r="AB489" s="25"/>
      <c r="AC489" s="29"/>
      <c r="AD489" s="29"/>
      <c r="AE489" s="290"/>
    </row>
    <row r="490" spans="1:31" ht="18" customHeight="1">
      <c r="A490" s="357"/>
      <c r="B490" s="275"/>
      <c r="C490" s="257"/>
      <c r="D490" s="257"/>
      <c r="E490" s="257"/>
      <c r="F490" s="257"/>
      <c r="G490" s="257"/>
      <c r="H490" s="257"/>
      <c r="I490" s="257"/>
      <c r="J490" s="257"/>
      <c r="K490" s="257"/>
      <c r="L490" s="260"/>
      <c r="M490" s="260"/>
      <c r="N490" s="257"/>
      <c r="O490" s="257"/>
      <c r="P490" s="263"/>
      <c r="Q490" s="30"/>
      <c r="R490" s="227"/>
      <c r="S490" s="68"/>
      <c r="T490" s="68"/>
      <c r="U490" s="68"/>
      <c r="V490" s="34"/>
      <c r="W490" s="35"/>
      <c r="X490" s="36"/>
      <c r="Y490" s="27"/>
      <c r="Z490" s="27"/>
      <c r="AA490" s="28"/>
      <c r="AB490" s="25"/>
      <c r="AC490" s="29"/>
      <c r="AD490" s="29"/>
      <c r="AE490" s="290"/>
    </row>
    <row r="491" spans="1:31" ht="52.5" customHeight="1">
      <c r="A491" s="358" t="s">
        <v>658</v>
      </c>
      <c r="B491" s="276"/>
      <c r="C491" s="258"/>
      <c r="D491" s="258"/>
      <c r="E491" s="258"/>
      <c r="F491" s="258"/>
      <c r="G491" s="258"/>
      <c r="H491" s="258"/>
      <c r="I491" s="258"/>
      <c r="J491" s="258"/>
      <c r="K491" s="258"/>
      <c r="L491" s="261"/>
      <c r="M491" s="261"/>
      <c r="N491" s="258"/>
      <c r="O491" s="258"/>
      <c r="P491" s="264"/>
      <c r="Q491" s="65"/>
      <c r="R491" s="226"/>
      <c r="S491" s="66"/>
      <c r="T491" s="66"/>
      <c r="U491" s="66"/>
      <c r="V491" s="67"/>
      <c r="W491" s="60"/>
      <c r="X491" s="58"/>
      <c r="Y491" s="58"/>
      <c r="Z491" s="58"/>
      <c r="AA491" s="59"/>
      <c r="AB491" s="60"/>
      <c r="AC491" s="61"/>
      <c r="AD491" s="61"/>
      <c r="AE491" s="291"/>
    </row>
    <row r="492" spans="1:31" ht="33.75" customHeight="1">
      <c r="A492" s="356"/>
      <c r="B492" s="278" t="s">
        <v>46</v>
      </c>
      <c r="C492" s="256" t="s">
        <v>47</v>
      </c>
      <c r="D492" s="256" t="s">
        <v>48</v>
      </c>
      <c r="E492" s="256" t="s">
        <v>274</v>
      </c>
      <c r="F492" s="265" t="s">
        <v>50</v>
      </c>
      <c r="G492" s="256" t="s">
        <v>67</v>
      </c>
      <c r="H492" s="256" t="s">
        <v>52</v>
      </c>
      <c r="I492" s="281" t="s">
        <v>679</v>
      </c>
      <c r="J492" s="266" t="s">
        <v>201</v>
      </c>
      <c r="K492" s="256" t="s">
        <v>313</v>
      </c>
      <c r="L492" s="259">
        <v>1</v>
      </c>
      <c r="M492" s="259">
        <v>1</v>
      </c>
      <c r="N492" s="256" t="s">
        <v>680</v>
      </c>
      <c r="O492" s="256" t="s">
        <v>681</v>
      </c>
      <c r="P492" s="262" t="s">
        <v>678</v>
      </c>
      <c r="Q492" s="30" t="s">
        <v>185</v>
      </c>
      <c r="R492" s="222" t="s">
        <v>186</v>
      </c>
      <c r="S492" s="31"/>
      <c r="T492" s="32" t="s">
        <v>61</v>
      </c>
      <c r="U492" s="33" t="s">
        <v>62</v>
      </c>
      <c r="V492" s="34"/>
      <c r="W492" s="35"/>
      <c r="X492" s="36"/>
      <c r="Y492" s="36"/>
      <c r="Z492" s="36"/>
      <c r="AA492" s="63">
        <f>+SUM(Z493:Z496)</f>
        <v>120.96000000000001</v>
      </c>
      <c r="AB492" s="35"/>
      <c r="AC492" s="64"/>
      <c r="AD492" s="64"/>
      <c r="AE492" s="292"/>
    </row>
    <row r="493" spans="1:31" ht="18" customHeight="1">
      <c r="A493" s="356"/>
      <c r="B493" s="275"/>
      <c r="C493" s="257"/>
      <c r="D493" s="257"/>
      <c r="E493" s="257"/>
      <c r="F493" s="257"/>
      <c r="G493" s="257"/>
      <c r="H493" s="257"/>
      <c r="I493" s="257"/>
      <c r="J493" s="257"/>
      <c r="K493" s="257"/>
      <c r="L493" s="260"/>
      <c r="M493" s="260"/>
      <c r="N493" s="257"/>
      <c r="O493" s="257"/>
      <c r="P493" s="263"/>
      <c r="Q493" s="22"/>
      <c r="R493" s="221" t="s">
        <v>187</v>
      </c>
      <c r="S493" s="23"/>
      <c r="T493" s="23"/>
      <c r="U493" s="23"/>
      <c r="V493" s="26">
        <v>3</v>
      </c>
      <c r="W493" s="25" t="s">
        <v>63</v>
      </c>
      <c r="X493" s="27">
        <v>9</v>
      </c>
      <c r="Y493" s="27">
        <f t="shared" ref="Y493:Y496" si="67">+V493*X493</f>
        <v>27</v>
      </c>
      <c r="Z493" s="27">
        <f t="shared" ref="Z493:Z496" si="68">+Y493*1.12</f>
        <v>30.240000000000002</v>
      </c>
      <c r="AA493" s="28"/>
      <c r="AB493" s="25"/>
      <c r="AC493" s="29" t="s">
        <v>64</v>
      </c>
      <c r="AD493" s="29"/>
      <c r="AE493" s="290"/>
    </row>
    <row r="494" spans="1:31" ht="18" customHeight="1">
      <c r="A494" s="356"/>
      <c r="B494" s="275"/>
      <c r="C494" s="257"/>
      <c r="D494" s="257"/>
      <c r="E494" s="257"/>
      <c r="F494" s="257"/>
      <c r="G494" s="257"/>
      <c r="H494" s="257"/>
      <c r="I494" s="257"/>
      <c r="J494" s="257"/>
      <c r="K494" s="257"/>
      <c r="L494" s="260"/>
      <c r="M494" s="260"/>
      <c r="N494" s="257"/>
      <c r="O494" s="257"/>
      <c r="P494" s="263"/>
      <c r="Q494" s="73"/>
      <c r="R494" s="227" t="s">
        <v>189</v>
      </c>
      <c r="S494" s="68"/>
      <c r="T494" s="68"/>
      <c r="U494" s="68"/>
      <c r="V494" s="34">
        <v>3</v>
      </c>
      <c r="W494" s="35" t="s">
        <v>63</v>
      </c>
      <c r="X494" s="36">
        <v>9</v>
      </c>
      <c r="Y494" s="27">
        <f t="shared" si="67"/>
        <v>27</v>
      </c>
      <c r="Z494" s="27">
        <f t="shared" si="68"/>
        <v>30.240000000000002</v>
      </c>
      <c r="AA494" s="28"/>
      <c r="AB494" s="25"/>
      <c r="AC494" s="29" t="s">
        <v>64</v>
      </c>
      <c r="AD494" s="29"/>
      <c r="AE494" s="290"/>
    </row>
    <row r="495" spans="1:31" ht="18" customHeight="1">
      <c r="A495" s="356"/>
      <c r="B495" s="275"/>
      <c r="C495" s="257"/>
      <c r="D495" s="257"/>
      <c r="E495" s="257"/>
      <c r="F495" s="257"/>
      <c r="G495" s="257"/>
      <c r="H495" s="257"/>
      <c r="I495" s="257"/>
      <c r="J495" s="257"/>
      <c r="K495" s="257"/>
      <c r="L495" s="260"/>
      <c r="M495" s="260"/>
      <c r="N495" s="257"/>
      <c r="O495" s="257"/>
      <c r="P495" s="263"/>
      <c r="Q495" s="30"/>
      <c r="R495" s="227" t="s">
        <v>188</v>
      </c>
      <c r="S495" s="68"/>
      <c r="T495" s="68"/>
      <c r="U495" s="68"/>
      <c r="V495" s="34">
        <v>3</v>
      </c>
      <c r="W495" s="35" t="s">
        <v>63</v>
      </c>
      <c r="X495" s="36">
        <v>9</v>
      </c>
      <c r="Y495" s="27">
        <f t="shared" si="67"/>
        <v>27</v>
      </c>
      <c r="Z495" s="27">
        <f t="shared" si="68"/>
        <v>30.240000000000002</v>
      </c>
      <c r="AA495" s="28"/>
      <c r="AB495" s="25"/>
      <c r="AC495" s="29" t="s">
        <v>64</v>
      </c>
      <c r="AD495" s="29"/>
      <c r="AE495" s="290"/>
    </row>
    <row r="496" spans="1:31" ht="36" customHeight="1">
      <c r="A496" s="359"/>
      <c r="B496" s="276"/>
      <c r="C496" s="258"/>
      <c r="D496" s="258"/>
      <c r="E496" s="258"/>
      <c r="F496" s="258"/>
      <c r="G496" s="258"/>
      <c r="H496" s="258"/>
      <c r="I496" s="258"/>
      <c r="J496" s="258"/>
      <c r="K496" s="258"/>
      <c r="L496" s="261"/>
      <c r="M496" s="261"/>
      <c r="N496" s="258"/>
      <c r="O496" s="258"/>
      <c r="P496" s="264"/>
      <c r="Q496" s="65"/>
      <c r="R496" s="226" t="s">
        <v>190</v>
      </c>
      <c r="S496" s="66"/>
      <c r="T496" s="66"/>
      <c r="U496" s="66"/>
      <c r="V496" s="67">
        <v>3</v>
      </c>
      <c r="W496" s="60" t="s">
        <v>63</v>
      </c>
      <c r="X496" s="58">
        <v>9</v>
      </c>
      <c r="Y496" s="58">
        <f t="shared" si="67"/>
        <v>27</v>
      </c>
      <c r="Z496" s="58">
        <f t="shared" si="68"/>
        <v>30.240000000000002</v>
      </c>
      <c r="AA496" s="59"/>
      <c r="AB496" s="60"/>
      <c r="AC496" s="61" t="s">
        <v>64</v>
      </c>
      <c r="AD496" s="61"/>
      <c r="AE496" s="291"/>
    </row>
    <row r="497" spans="1:31" ht="22.5" customHeight="1">
      <c r="A497" s="360"/>
      <c r="B497" s="217"/>
      <c r="C497" s="217"/>
      <c r="D497" s="217"/>
      <c r="E497" s="217"/>
      <c r="F497" s="217"/>
      <c r="G497" s="217"/>
      <c r="H497" s="217"/>
      <c r="I497" s="217"/>
      <c r="J497" s="217"/>
      <c r="K497" s="217"/>
      <c r="L497" s="218"/>
      <c r="M497" s="218"/>
      <c r="N497" s="217"/>
      <c r="O497" s="217"/>
      <c r="P497" s="219"/>
      <c r="Q497" s="362" t="s">
        <v>682</v>
      </c>
      <c r="R497" s="363"/>
      <c r="S497" s="363"/>
      <c r="T497" s="363"/>
      <c r="U497" s="363"/>
      <c r="V497" s="363"/>
      <c r="W497" s="363"/>
      <c r="X497" s="363"/>
      <c r="Y497" s="364"/>
      <c r="Z497" s="77" t="s">
        <v>208</v>
      </c>
      <c r="AA497" s="80">
        <f>SUM(AA472:AA496)</f>
        <v>145.74440000000001</v>
      </c>
      <c r="AB497" s="287"/>
      <c r="AC497" s="286"/>
      <c r="AD497" s="286"/>
      <c r="AE497" s="288"/>
    </row>
    <row r="498" spans="1:31" ht="18" customHeight="1">
      <c r="A498" s="355" t="s">
        <v>683</v>
      </c>
      <c r="B498" s="282" t="s">
        <v>78</v>
      </c>
      <c r="C498" s="270" t="s">
        <v>79</v>
      </c>
      <c r="D498" s="270" t="s">
        <v>105</v>
      </c>
      <c r="E498" s="270" t="s">
        <v>210</v>
      </c>
      <c r="F498" s="271" t="s">
        <v>82</v>
      </c>
      <c r="G498" s="270" t="s">
        <v>67</v>
      </c>
      <c r="H498" s="270" t="s">
        <v>52</v>
      </c>
      <c r="I498" s="335" t="s">
        <v>684</v>
      </c>
      <c r="J498" s="270" t="s">
        <v>436</v>
      </c>
      <c r="K498" s="270" t="s">
        <v>437</v>
      </c>
      <c r="L498" s="279">
        <v>3</v>
      </c>
      <c r="M498" s="279">
        <v>3</v>
      </c>
      <c r="N498" s="270" t="s">
        <v>685</v>
      </c>
      <c r="O498" s="270" t="s">
        <v>686</v>
      </c>
      <c r="P498" s="280" t="s">
        <v>687</v>
      </c>
      <c r="Q498" s="13" t="s">
        <v>115</v>
      </c>
      <c r="R498" s="220" t="s">
        <v>116</v>
      </c>
      <c r="S498" s="14"/>
      <c r="T498" s="32" t="s">
        <v>61</v>
      </c>
      <c r="U498" s="33" t="s">
        <v>62</v>
      </c>
      <c r="V498" s="17"/>
      <c r="W498" s="18"/>
      <c r="X498" s="19"/>
      <c r="Y498" s="19"/>
      <c r="Z498" s="19"/>
      <c r="AA498" s="20">
        <f>+SUM(Z499:Z502)</f>
        <v>14.974400000000001</v>
      </c>
      <c r="AB498" s="18"/>
      <c r="AC498" s="21"/>
      <c r="AD498" s="21"/>
      <c r="AE498" s="365" t="s">
        <v>688</v>
      </c>
    </row>
    <row r="499" spans="1:31" ht="18" customHeight="1">
      <c r="A499" s="356"/>
      <c r="B499" s="275"/>
      <c r="C499" s="257"/>
      <c r="D499" s="257"/>
      <c r="E499" s="257"/>
      <c r="F499" s="257"/>
      <c r="G499" s="257"/>
      <c r="H499" s="257"/>
      <c r="I499" s="336"/>
      <c r="J499" s="257"/>
      <c r="K499" s="257"/>
      <c r="L499" s="260"/>
      <c r="M499" s="260"/>
      <c r="N499" s="257"/>
      <c r="O499" s="257"/>
      <c r="P499" s="263"/>
      <c r="Q499" s="22"/>
      <c r="R499" s="221" t="s">
        <v>129</v>
      </c>
      <c r="S499" s="23"/>
      <c r="T499" s="23"/>
      <c r="U499" s="23"/>
      <c r="V499" s="26">
        <v>5</v>
      </c>
      <c r="W499" s="25" t="s">
        <v>63</v>
      </c>
      <c r="X499" s="27">
        <v>0.49</v>
      </c>
      <c r="Y499" s="27">
        <f t="shared" ref="Y499:Y502" si="69">+V499*X499</f>
        <v>2.4500000000000002</v>
      </c>
      <c r="Z499" s="27">
        <f t="shared" ref="Z499:Z502" si="70">+Y499*1.12</f>
        <v>2.7440000000000007</v>
      </c>
      <c r="AA499" s="28"/>
      <c r="AB499" s="25"/>
      <c r="AC499" s="29" t="s">
        <v>64</v>
      </c>
      <c r="AD499" s="29"/>
      <c r="AE499" s="366"/>
    </row>
    <row r="500" spans="1:31" ht="18" customHeight="1">
      <c r="A500" s="356"/>
      <c r="B500" s="275"/>
      <c r="C500" s="257"/>
      <c r="D500" s="257"/>
      <c r="E500" s="257"/>
      <c r="F500" s="257"/>
      <c r="G500" s="257"/>
      <c r="H500" s="257"/>
      <c r="I500" s="336"/>
      <c r="J500" s="257"/>
      <c r="K500" s="257"/>
      <c r="L500" s="260"/>
      <c r="M500" s="260"/>
      <c r="N500" s="257"/>
      <c r="O500" s="257"/>
      <c r="P500" s="263"/>
      <c r="Q500" s="73"/>
      <c r="R500" s="227" t="s">
        <v>689</v>
      </c>
      <c r="S500" s="68"/>
      <c r="T500" s="68"/>
      <c r="U500" s="68"/>
      <c r="V500" s="34">
        <v>5</v>
      </c>
      <c r="W500" s="35" t="s">
        <v>63</v>
      </c>
      <c r="X500" s="36">
        <v>1.65</v>
      </c>
      <c r="Y500" s="27">
        <f t="shared" si="69"/>
        <v>8.25</v>
      </c>
      <c r="Z500" s="27">
        <f t="shared" si="70"/>
        <v>9.24</v>
      </c>
      <c r="AA500" s="28"/>
      <c r="AB500" s="25"/>
      <c r="AC500" s="29" t="s">
        <v>64</v>
      </c>
      <c r="AD500" s="29"/>
      <c r="AE500" s="366"/>
    </row>
    <row r="501" spans="1:31" ht="18" customHeight="1">
      <c r="A501" s="356"/>
      <c r="B501" s="275"/>
      <c r="C501" s="257"/>
      <c r="D501" s="257"/>
      <c r="E501" s="257"/>
      <c r="F501" s="257"/>
      <c r="G501" s="257"/>
      <c r="H501" s="257"/>
      <c r="I501" s="336"/>
      <c r="J501" s="257"/>
      <c r="K501" s="257"/>
      <c r="L501" s="260"/>
      <c r="M501" s="260"/>
      <c r="N501" s="257"/>
      <c r="O501" s="257"/>
      <c r="P501" s="263"/>
      <c r="Q501" s="30"/>
      <c r="R501" s="227" t="s">
        <v>226</v>
      </c>
      <c r="S501" s="68"/>
      <c r="T501" s="68"/>
      <c r="U501" s="68"/>
      <c r="V501" s="34">
        <v>3</v>
      </c>
      <c r="W501" s="35" t="s">
        <v>63</v>
      </c>
      <c r="X501" s="36">
        <v>0.28999999999999998</v>
      </c>
      <c r="Y501" s="27">
        <f t="shared" si="69"/>
        <v>0.86999999999999988</v>
      </c>
      <c r="Z501" s="27">
        <f t="shared" si="70"/>
        <v>0.97439999999999993</v>
      </c>
      <c r="AA501" s="28"/>
      <c r="AB501" s="25"/>
      <c r="AC501" s="29" t="s">
        <v>64</v>
      </c>
      <c r="AD501" s="29"/>
      <c r="AE501" s="366"/>
    </row>
    <row r="502" spans="1:31" ht="27.75" customHeight="1">
      <c r="A502" s="356"/>
      <c r="B502" s="276"/>
      <c r="C502" s="258"/>
      <c r="D502" s="258"/>
      <c r="E502" s="258"/>
      <c r="F502" s="258"/>
      <c r="G502" s="258"/>
      <c r="H502" s="258"/>
      <c r="I502" s="337"/>
      <c r="J502" s="258"/>
      <c r="K502" s="258"/>
      <c r="L502" s="261"/>
      <c r="M502" s="261"/>
      <c r="N502" s="258"/>
      <c r="O502" s="258"/>
      <c r="P502" s="264"/>
      <c r="Q502" s="65"/>
      <c r="R502" s="226" t="s">
        <v>690</v>
      </c>
      <c r="S502" s="66"/>
      <c r="T502" s="66"/>
      <c r="U502" s="66"/>
      <c r="V502" s="67">
        <v>1</v>
      </c>
      <c r="W502" s="60" t="s">
        <v>118</v>
      </c>
      <c r="X502" s="58">
        <v>1.8</v>
      </c>
      <c r="Y502" s="58">
        <f t="shared" si="69"/>
        <v>1.8</v>
      </c>
      <c r="Z502" s="58">
        <f t="shared" si="70"/>
        <v>2.0160000000000005</v>
      </c>
      <c r="AA502" s="59"/>
      <c r="AB502" s="60"/>
      <c r="AC502" s="61" t="s">
        <v>64</v>
      </c>
      <c r="AD502" s="61"/>
      <c r="AE502" s="367"/>
    </row>
    <row r="503" spans="1:31" ht="18" customHeight="1">
      <c r="A503" s="356"/>
      <c r="B503" s="278" t="s">
        <v>46</v>
      </c>
      <c r="C503" s="256" t="s">
        <v>47</v>
      </c>
      <c r="D503" s="256" t="s">
        <v>93</v>
      </c>
      <c r="E503" s="256" t="s">
        <v>256</v>
      </c>
      <c r="F503" s="265" t="s">
        <v>50</v>
      </c>
      <c r="G503" s="256" t="s">
        <v>257</v>
      </c>
      <c r="H503" s="256" t="s">
        <v>121</v>
      </c>
      <c r="I503" s="281" t="s">
        <v>691</v>
      </c>
      <c r="J503" s="266" t="s">
        <v>445</v>
      </c>
      <c r="K503" s="256" t="s">
        <v>446</v>
      </c>
      <c r="L503" s="259">
        <v>1</v>
      </c>
      <c r="M503" s="259">
        <v>1</v>
      </c>
      <c r="N503" s="256" t="s">
        <v>692</v>
      </c>
      <c r="O503" s="256" t="s">
        <v>693</v>
      </c>
      <c r="P503" s="262" t="s">
        <v>694</v>
      </c>
      <c r="Q503" s="30"/>
      <c r="R503" s="222"/>
      <c r="S503" s="31"/>
      <c r="T503" s="31"/>
      <c r="U503" s="31"/>
      <c r="V503" s="34"/>
      <c r="W503" s="35"/>
      <c r="X503" s="36"/>
      <c r="Y503" s="36"/>
      <c r="Z503" s="36"/>
      <c r="AA503" s="63"/>
      <c r="AB503" s="35"/>
      <c r="AC503" s="64"/>
      <c r="AD503" s="64"/>
      <c r="AE503" s="292"/>
    </row>
    <row r="504" spans="1:31" ht="18" customHeight="1">
      <c r="A504" s="356"/>
      <c r="B504" s="275"/>
      <c r="C504" s="257"/>
      <c r="D504" s="257"/>
      <c r="E504" s="257"/>
      <c r="F504" s="257"/>
      <c r="G504" s="257"/>
      <c r="H504" s="257"/>
      <c r="I504" s="257"/>
      <c r="J504" s="257"/>
      <c r="K504" s="257"/>
      <c r="L504" s="260"/>
      <c r="M504" s="260"/>
      <c r="N504" s="257"/>
      <c r="O504" s="257"/>
      <c r="P504" s="263"/>
      <c r="Q504" s="22"/>
      <c r="R504" s="221"/>
      <c r="S504" s="23"/>
      <c r="T504" s="23"/>
      <c r="U504" s="23"/>
      <c r="V504" s="26"/>
      <c r="W504" s="25"/>
      <c r="X504" s="27"/>
      <c r="Y504" s="27"/>
      <c r="Z504" s="27"/>
      <c r="AA504" s="28"/>
      <c r="AB504" s="25"/>
      <c r="AC504" s="29"/>
      <c r="AD504" s="29"/>
      <c r="AE504" s="290"/>
    </row>
    <row r="505" spans="1:31" ht="18" customHeight="1">
      <c r="A505" s="356"/>
      <c r="B505" s="275"/>
      <c r="C505" s="257"/>
      <c r="D505" s="257"/>
      <c r="E505" s="257"/>
      <c r="F505" s="257"/>
      <c r="G505" s="257"/>
      <c r="H505" s="257"/>
      <c r="I505" s="257"/>
      <c r="J505" s="257"/>
      <c r="K505" s="257"/>
      <c r="L505" s="260"/>
      <c r="M505" s="260"/>
      <c r="N505" s="257"/>
      <c r="O505" s="257"/>
      <c r="P505" s="263"/>
      <c r="Q505" s="73"/>
      <c r="R505" s="227"/>
      <c r="S505" s="68"/>
      <c r="T505" s="68"/>
      <c r="U505" s="68"/>
      <c r="V505" s="34"/>
      <c r="W505" s="35"/>
      <c r="X505" s="36"/>
      <c r="Y505" s="27"/>
      <c r="Z505" s="27"/>
      <c r="AA505" s="28"/>
      <c r="AB505" s="25"/>
      <c r="AC505" s="29"/>
      <c r="AD505" s="29"/>
      <c r="AE505" s="290"/>
    </row>
    <row r="506" spans="1:31" ht="18" customHeight="1">
      <c r="A506" s="356"/>
      <c r="B506" s="275"/>
      <c r="C506" s="257"/>
      <c r="D506" s="257"/>
      <c r="E506" s="257"/>
      <c r="F506" s="257"/>
      <c r="G506" s="257"/>
      <c r="H506" s="257"/>
      <c r="I506" s="257"/>
      <c r="J506" s="257"/>
      <c r="K506" s="257"/>
      <c r="L506" s="260"/>
      <c r="M506" s="260"/>
      <c r="N506" s="257"/>
      <c r="O506" s="257"/>
      <c r="P506" s="263"/>
      <c r="Q506" s="30"/>
      <c r="R506" s="227"/>
      <c r="S506" s="68"/>
      <c r="T506" s="68"/>
      <c r="U506" s="68"/>
      <c r="V506" s="34"/>
      <c r="W506" s="35"/>
      <c r="X506" s="36"/>
      <c r="Y506" s="27"/>
      <c r="Z506" s="27"/>
      <c r="AA506" s="28"/>
      <c r="AB506" s="25"/>
      <c r="AC506" s="29"/>
      <c r="AD506" s="29"/>
      <c r="AE506" s="290"/>
    </row>
    <row r="507" spans="1:31" ht="54" customHeight="1">
      <c r="A507" s="356"/>
      <c r="B507" s="276"/>
      <c r="C507" s="258"/>
      <c r="D507" s="258"/>
      <c r="E507" s="258"/>
      <c r="F507" s="258"/>
      <c r="G507" s="258"/>
      <c r="H507" s="258"/>
      <c r="I507" s="258"/>
      <c r="J507" s="258"/>
      <c r="K507" s="258"/>
      <c r="L507" s="261"/>
      <c r="M507" s="261"/>
      <c r="N507" s="258"/>
      <c r="O507" s="258"/>
      <c r="P507" s="264"/>
      <c r="Q507" s="65"/>
      <c r="R507" s="226"/>
      <c r="S507" s="66"/>
      <c r="T507" s="66"/>
      <c r="U507" s="66"/>
      <c r="V507" s="67"/>
      <c r="W507" s="60"/>
      <c r="X507" s="58"/>
      <c r="Y507" s="58"/>
      <c r="Z507" s="58"/>
      <c r="AA507" s="59"/>
      <c r="AB507" s="60"/>
      <c r="AC507" s="61"/>
      <c r="AD507" s="61"/>
      <c r="AE507" s="291"/>
    </row>
    <row r="508" spans="1:31" ht="22.5" customHeight="1">
      <c r="A508" s="356"/>
      <c r="B508" s="278" t="s">
        <v>78</v>
      </c>
      <c r="C508" s="256" t="s">
        <v>79</v>
      </c>
      <c r="D508" s="256" t="s">
        <v>105</v>
      </c>
      <c r="E508" s="256" t="s">
        <v>210</v>
      </c>
      <c r="F508" s="265" t="s">
        <v>82</v>
      </c>
      <c r="G508" s="256" t="s">
        <v>107</v>
      </c>
      <c r="H508" s="256" t="s">
        <v>52</v>
      </c>
      <c r="I508" s="281" t="s">
        <v>695</v>
      </c>
      <c r="J508" s="266" t="s">
        <v>452</v>
      </c>
      <c r="K508" s="256" t="s">
        <v>453</v>
      </c>
      <c r="L508" s="259">
        <v>1</v>
      </c>
      <c r="M508" s="259">
        <v>1</v>
      </c>
      <c r="N508" s="256" t="s">
        <v>696</v>
      </c>
      <c r="O508" s="256" t="s">
        <v>697</v>
      </c>
      <c r="P508" s="262" t="s">
        <v>698</v>
      </c>
      <c r="Q508" s="30" t="s">
        <v>115</v>
      </c>
      <c r="R508" s="222" t="s">
        <v>116</v>
      </c>
      <c r="S508" s="31"/>
      <c r="T508" s="32" t="s">
        <v>61</v>
      </c>
      <c r="U508" s="33" t="s">
        <v>62</v>
      </c>
      <c r="V508" s="34"/>
      <c r="W508" s="35"/>
      <c r="X508" s="36"/>
      <c r="Y508" s="36"/>
      <c r="Z508" s="36"/>
      <c r="AA508" s="63">
        <f>+Z509</f>
        <v>0.56999999999999995</v>
      </c>
      <c r="AB508" s="35"/>
      <c r="AC508" s="64"/>
      <c r="AD508" s="64"/>
      <c r="AE508" s="292"/>
    </row>
    <row r="509" spans="1:31" ht="22.5" customHeight="1">
      <c r="A509" s="356"/>
      <c r="B509" s="275"/>
      <c r="C509" s="257"/>
      <c r="D509" s="257"/>
      <c r="E509" s="257"/>
      <c r="F509" s="257"/>
      <c r="G509" s="257"/>
      <c r="H509" s="257"/>
      <c r="I509" s="257"/>
      <c r="J509" s="257"/>
      <c r="K509" s="257"/>
      <c r="L509" s="260"/>
      <c r="M509" s="260"/>
      <c r="N509" s="257"/>
      <c r="O509" s="257"/>
      <c r="P509" s="263"/>
      <c r="Q509" s="22"/>
      <c r="R509" s="221" t="s">
        <v>699</v>
      </c>
      <c r="S509" s="23"/>
      <c r="T509" s="23"/>
      <c r="U509" s="23"/>
      <c r="V509" s="26">
        <v>1</v>
      </c>
      <c r="W509" s="25" t="s">
        <v>63</v>
      </c>
      <c r="X509" s="27">
        <v>0.56999999999999995</v>
      </c>
      <c r="Y509" s="27">
        <f>+V509*X509</f>
        <v>0.56999999999999995</v>
      </c>
      <c r="Z509" s="27">
        <f>+Y509</f>
        <v>0.56999999999999995</v>
      </c>
      <c r="AA509" s="28"/>
      <c r="AB509" s="25"/>
      <c r="AC509" s="29" t="s">
        <v>64</v>
      </c>
      <c r="AD509" s="29"/>
      <c r="AE509" s="290"/>
    </row>
    <row r="510" spans="1:31" ht="22.5" customHeight="1">
      <c r="A510" s="356"/>
      <c r="B510" s="275"/>
      <c r="C510" s="257"/>
      <c r="D510" s="257"/>
      <c r="E510" s="257"/>
      <c r="F510" s="257"/>
      <c r="G510" s="257"/>
      <c r="H510" s="257"/>
      <c r="I510" s="257"/>
      <c r="J510" s="257"/>
      <c r="K510" s="257"/>
      <c r="L510" s="260"/>
      <c r="M510" s="260"/>
      <c r="N510" s="257"/>
      <c r="O510" s="257"/>
      <c r="P510" s="263"/>
      <c r="Q510" s="73"/>
      <c r="R510" s="227"/>
      <c r="S510" s="68"/>
      <c r="T510" s="68"/>
      <c r="U510" s="68"/>
      <c r="V510" s="34"/>
      <c r="W510" s="35"/>
      <c r="X510" s="36"/>
      <c r="Y510" s="27"/>
      <c r="Z510" s="27"/>
      <c r="AA510" s="28"/>
      <c r="AB510" s="25"/>
      <c r="AC510" s="29"/>
      <c r="AD510" s="29"/>
      <c r="AE510" s="290"/>
    </row>
    <row r="511" spans="1:31" ht="22.5" customHeight="1">
      <c r="A511" s="356"/>
      <c r="B511" s="275"/>
      <c r="C511" s="257"/>
      <c r="D511" s="257"/>
      <c r="E511" s="257"/>
      <c r="F511" s="257"/>
      <c r="G511" s="257"/>
      <c r="H511" s="257"/>
      <c r="I511" s="257"/>
      <c r="J511" s="257"/>
      <c r="K511" s="257"/>
      <c r="L511" s="260"/>
      <c r="M511" s="260"/>
      <c r="N511" s="257"/>
      <c r="O511" s="257"/>
      <c r="P511" s="263"/>
      <c r="Q511" s="30"/>
      <c r="R511" s="227"/>
      <c r="S511" s="68"/>
      <c r="T511" s="68"/>
      <c r="U511" s="68"/>
      <c r="V511" s="34"/>
      <c r="W511" s="35"/>
      <c r="X511" s="36"/>
      <c r="Y511" s="27"/>
      <c r="Z511" s="27"/>
      <c r="AA511" s="28"/>
      <c r="AB511" s="25"/>
      <c r="AC511" s="29"/>
      <c r="AD511" s="29"/>
      <c r="AE511" s="290"/>
    </row>
    <row r="512" spans="1:31" ht="22.5" customHeight="1">
      <c r="A512" s="356"/>
      <c r="B512" s="276"/>
      <c r="C512" s="258"/>
      <c r="D512" s="258"/>
      <c r="E512" s="258"/>
      <c r="F512" s="258"/>
      <c r="G512" s="258"/>
      <c r="H512" s="258"/>
      <c r="I512" s="258"/>
      <c r="J512" s="258"/>
      <c r="K512" s="258"/>
      <c r="L512" s="261"/>
      <c r="M512" s="261"/>
      <c r="N512" s="258"/>
      <c r="O512" s="258"/>
      <c r="P512" s="264"/>
      <c r="Q512" s="65"/>
      <c r="R512" s="226"/>
      <c r="S512" s="66"/>
      <c r="T512" s="66"/>
      <c r="U512" s="66"/>
      <c r="V512" s="67"/>
      <c r="W512" s="60"/>
      <c r="X512" s="58"/>
      <c r="Y512" s="58"/>
      <c r="Z512" s="58"/>
      <c r="AA512" s="59"/>
      <c r="AB512" s="60"/>
      <c r="AC512" s="61"/>
      <c r="AD512" s="61"/>
      <c r="AE512" s="291"/>
    </row>
    <row r="513" spans="1:31" ht="18" customHeight="1">
      <c r="A513" s="356"/>
      <c r="B513" s="278" t="s">
        <v>46</v>
      </c>
      <c r="C513" s="256" t="s">
        <v>47</v>
      </c>
      <c r="D513" s="256" t="s">
        <v>48</v>
      </c>
      <c r="E513" s="256" t="s">
        <v>274</v>
      </c>
      <c r="F513" s="265" t="s">
        <v>50</v>
      </c>
      <c r="G513" s="256" t="s">
        <v>67</v>
      </c>
      <c r="H513" s="256" t="s">
        <v>52</v>
      </c>
      <c r="I513" s="281" t="s">
        <v>700</v>
      </c>
      <c r="J513" s="266" t="s">
        <v>192</v>
      </c>
      <c r="K513" s="256" t="s">
        <v>193</v>
      </c>
      <c r="L513" s="259">
        <v>1</v>
      </c>
      <c r="M513" s="259">
        <v>3</v>
      </c>
      <c r="N513" s="256" t="s">
        <v>701</v>
      </c>
      <c r="O513" s="256" t="s">
        <v>702</v>
      </c>
      <c r="P513" s="262" t="s">
        <v>703</v>
      </c>
      <c r="Q513" s="30"/>
      <c r="R513" s="222"/>
      <c r="S513" s="31"/>
      <c r="T513" s="31"/>
      <c r="U513" s="31"/>
      <c r="V513" s="34"/>
      <c r="W513" s="35"/>
      <c r="X513" s="36"/>
      <c r="Y513" s="36"/>
      <c r="Z513" s="36"/>
      <c r="AA513" s="63"/>
      <c r="AB513" s="35"/>
      <c r="AC513" s="64"/>
      <c r="AD513" s="64"/>
      <c r="AE513" s="292"/>
    </row>
    <row r="514" spans="1:31" ht="18" customHeight="1">
      <c r="A514" s="356"/>
      <c r="B514" s="275"/>
      <c r="C514" s="257"/>
      <c r="D514" s="257"/>
      <c r="E514" s="257"/>
      <c r="F514" s="257"/>
      <c r="G514" s="257"/>
      <c r="H514" s="257"/>
      <c r="I514" s="257"/>
      <c r="J514" s="257"/>
      <c r="K514" s="257"/>
      <c r="L514" s="260"/>
      <c r="M514" s="260"/>
      <c r="N514" s="257"/>
      <c r="O514" s="257"/>
      <c r="P514" s="263"/>
      <c r="Q514" s="22"/>
      <c r="R514" s="221"/>
      <c r="S514" s="23"/>
      <c r="T514" s="23"/>
      <c r="U514" s="23"/>
      <c r="V514" s="26"/>
      <c r="W514" s="25"/>
      <c r="X514" s="27"/>
      <c r="Y514" s="27"/>
      <c r="Z514" s="27"/>
      <c r="AA514" s="28"/>
      <c r="AB514" s="25"/>
      <c r="AC514" s="29"/>
      <c r="AD514" s="29"/>
      <c r="AE514" s="290"/>
    </row>
    <row r="515" spans="1:31" ht="18" customHeight="1">
      <c r="A515" s="356"/>
      <c r="B515" s="275"/>
      <c r="C515" s="257"/>
      <c r="D515" s="257"/>
      <c r="E515" s="257"/>
      <c r="F515" s="257"/>
      <c r="G515" s="257"/>
      <c r="H515" s="257"/>
      <c r="I515" s="257"/>
      <c r="J515" s="257"/>
      <c r="K515" s="257"/>
      <c r="L515" s="260"/>
      <c r="M515" s="260"/>
      <c r="N515" s="257"/>
      <c r="O515" s="257"/>
      <c r="P515" s="263"/>
      <c r="Q515" s="73"/>
      <c r="R515" s="227"/>
      <c r="S515" s="68"/>
      <c r="T515" s="68"/>
      <c r="U515" s="68"/>
      <c r="V515" s="34"/>
      <c r="W515" s="35"/>
      <c r="X515" s="36"/>
      <c r="Y515" s="27"/>
      <c r="Z515" s="27"/>
      <c r="AA515" s="28"/>
      <c r="AB515" s="25"/>
      <c r="AC515" s="29"/>
      <c r="AD515" s="29"/>
      <c r="AE515" s="290"/>
    </row>
    <row r="516" spans="1:31" ht="18" customHeight="1">
      <c r="A516" s="357"/>
      <c r="B516" s="275"/>
      <c r="C516" s="257"/>
      <c r="D516" s="257"/>
      <c r="E516" s="257"/>
      <c r="F516" s="257"/>
      <c r="G516" s="257"/>
      <c r="H516" s="257"/>
      <c r="I516" s="257"/>
      <c r="J516" s="257"/>
      <c r="K516" s="257"/>
      <c r="L516" s="260"/>
      <c r="M516" s="260"/>
      <c r="N516" s="257"/>
      <c r="O516" s="257"/>
      <c r="P516" s="263"/>
      <c r="Q516" s="30"/>
      <c r="R516" s="227"/>
      <c r="S516" s="68"/>
      <c r="T516" s="68"/>
      <c r="U516" s="68"/>
      <c r="V516" s="34"/>
      <c r="W516" s="35"/>
      <c r="X516" s="36"/>
      <c r="Y516" s="27"/>
      <c r="Z516" s="27"/>
      <c r="AA516" s="28"/>
      <c r="AB516" s="25"/>
      <c r="AC516" s="29"/>
      <c r="AD516" s="29"/>
      <c r="AE516" s="290"/>
    </row>
    <row r="517" spans="1:31" ht="52.5" customHeight="1">
      <c r="A517" s="358" t="s">
        <v>683</v>
      </c>
      <c r="B517" s="276"/>
      <c r="C517" s="258"/>
      <c r="D517" s="258"/>
      <c r="E517" s="258"/>
      <c r="F517" s="258"/>
      <c r="G517" s="258"/>
      <c r="H517" s="258"/>
      <c r="I517" s="258"/>
      <c r="J517" s="258"/>
      <c r="K517" s="258"/>
      <c r="L517" s="261"/>
      <c r="M517" s="261"/>
      <c r="N517" s="258"/>
      <c r="O517" s="258"/>
      <c r="P517" s="264"/>
      <c r="Q517" s="65"/>
      <c r="R517" s="226"/>
      <c r="S517" s="66"/>
      <c r="T517" s="66"/>
      <c r="U517" s="66"/>
      <c r="V517" s="67"/>
      <c r="W517" s="60"/>
      <c r="X517" s="58"/>
      <c r="Y517" s="58"/>
      <c r="Z517" s="58"/>
      <c r="AA517" s="59"/>
      <c r="AB517" s="60"/>
      <c r="AC517" s="61"/>
      <c r="AD517" s="61"/>
      <c r="AE517" s="291"/>
    </row>
    <row r="518" spans="1:31" ht="33.75" customHeight="1">
      <c r="A518" s="356"/>
      <c r="B518" s="278" t="s">
        <v>46</v>
      </c>
      <c r="C518" s="256" t="s">
        <v>47</v>
      </c>
      <c r="D518" s="256" t="s">
        <v>48</v>
      </c>
      <c r="E518" s="256" t="s">
        <v>274</v>
      </c>
      <c r="F518" s="265" t="s">
        <v>50</v>
      </c>
      <c r="G518" s="256" t="s">
        <v>67</v>
      </c>
      <c r="H518" s="256" t="s">
        <v>52</v>
      </c>
      <c r="I518" s="281" t="s">
        <v>704</v>
      </c>
      <c r="J518" s="266" t="s">
        <v>201</v>
      </c>
      <c r="K518" s="256" t="s">
        <v>313</v>
      </c>
      <c r="L518" s="259">
        <v>1</v>
      </c>
      <c r="M518" s="259">
        <v>1</v>
      </c>
      <c r="N518" s="256" t="s">
        <v>705</v>
      </c>
      <c r="O518" s="256" t="s">
        <v>706</v>
      </c>
      <c r="P518" s="262" t="s">
        <v>703</v>
      </c>
      <c r="Q518" s="30" t="s">
        <v>185</v>
      </c>
      <c r="R518" s="222" t="s">
        <v>186</v>
      </c>
      <c r="S518" s="31"/>
      <c r="T518" s="32" t="s">
        <v>61</v>
      </c>
      <c r="U518" s="33" t="s">
        <v>62</v>
      </c>
      <c r="V518" s="34"/>
      <c r="W518" s="35"/>
      <c r="X518" s="36"/>
      <c r="Y518" s="36"/>
      <c r="Z518" s="36"/>
      <c r="AA518" s="63">
        <f>+SUM(Z519:Z522)</f>
        <v>120.96000000000001</v>
      </c>
      <c r="AB518" s="35"/>
      <c r="AC518" s="64"/>
      <c r="AD518" s="64"/>
      <c r="AE518" s="292"/>
    </row>
    <row r="519" spans="1:31" ht="18" customHeight="1">
      <c r="A519" s="356"/>
      <c r="B519" s="275"/>
      <c r="C519" s="257"/>
      <c r="D519" s="257"/>
      <c r="E519" s="257"/>
      <c r="F519" s="257"/>
      <c r="G519" s="257"/>
      <c r="H519" s="257"/>
      <c r="I519" s="257"/>
      <c r="J519" s="257"/>
      <c r="K519" s="257"/>
      <c r="L519" s="260"/>
      <c r="M519" s="260"/>
      <c r="N519" s="257"/>
      <c r="O519" s="257"/>
      <c r="P519" s="263"/>
      <c r="Q519" s="22"/>
      <c r="R519" s="221" t="s">
        <v>187</v>
      </c>
      <c r="S519" s="23"/>
      <c r="T519" s="23"/>
      <c r="U519" s="23"/>
      <c r="V519" s="26">
        <v>3</v>
      </c>
      <c r="W519" s="25" t="s">
        <v>63</v>
      </c>
      <c r="X519" s="27">
        <v>9</v>
      </c>
      <c r="Y519" s="27">
        <f t="shared" ref="Y519:Y522" si="71">+V519*X519</f>
        <v>27</v>
      </c>
      <c r="Z519" s="27">
        <f t="shared" ref="Z519:Z522" si="72">+Y519*1.12</f>
        <v>30.240000000000002</v>
      </c>
      <c r="AA519" s="28"/>
      <c r="AB519" s="25"/>
      <c r="AC519" s="29" t="s">
        <v>64</v>
      </c>
      <c r="AD519" s="29"/>
      <c r="AE519" s="290"/>
    </row>
    <row r="520" spans="1:31" ht="18" customHeight="1">
      <c r="A520" s="356"/>
      <c r="B520" s="275"/>
      <c r="C520" s="257"/>
      <c r="D520" s="257"/>
      <c r="E520" s="257"/>
      <c r="F520" s="257"/>
      <c r="G520" s="257"/>
      <c r="H520" s="257"/>
      <c r="I520" s="257"/>
      <c r="J520" s="257"/>
      <c r="K520" s="257"/>
      <c r="L520" s="260"/>
      <c r="M520" s="260"/>
      <c r="N520" s="257"/>
      <c r="O520" s="257"/>
      <c r="P520" s="263"/>
      <c r="Q520" s="73"/>
      <c r="R520" s="227" t="s">
        <v>189</v>
      </c>
      <c r="S520" s="68"/>
      <c r="T520" s="68"/>
      <c r="U520" s="68"/>
      <c r="V520" s="34">
        <v>3</v>
      </c>
      <c r="W520" s="35" t="s">
        <v>63</v>
      </c>
      <c r="X520" s="36">
        <v>9</v>
      </c>
      <c r="Y520" s="27">
        <f t="shared" si="71"/>
        <v>27</v>
      </c>
      <c r="Z520" s="27">
        <f t="shared" si="72"/>
        <v>30.240000000000002</v>
      </c>
      <c r="AA520" s="28"/>
      <c r="AB520" s="25"/>
      <c r="AC520" s="29" t="s">
        <v>64</v>
      </c>
      <c r="AD520" s="29"/>
      <c r="AE520" s="290"/>
    </row>
    <row r="521" spans="1:31" ht="18" customHeight="1">
      <c r="A521" s="356"/>
      <c r="B521" s="275"/>
      <c r="C521" s="257"/>
      <c r="D521" s="257"/>
      <c r="E521" s="257"/>
      <c r="F521" s="257"/>
      <c r="G521" s="257"/>
      <c r="H521" s="257"/>
      <c r="I521" s="257"/>
      <c r="J521" s="257"/>
      <c r="K521" s="257"/>
      <c r="L521" s="260"/>
      <c r="M521" s="260"/>
      <c r="N521" s="257"/>
      <c r="O521" s="257"/>
      <c r="P521" s="263"/>
      <c r="Q521" s="30"/>
      <c r="R521" s="227" t="s">
        <v>188</v>
      </c>
      <c r="S521" s="68"/>
      <c r="T521" s="68"/>
      <c r="U521" s="68"/>
      <c r="V521" s="34">
        <v>3</v>
      </c>
      <c r="W521" s="35" t="s">
        <v>63</v>
      </c>
      <c r="X521" s="36">
        <v>9</v>
      </c>
      <c r="Y521" s="27">
        <f t="shared" si="71"/>
        <v>27</v>
      </c>
      <c r="Z521" s="27">
        <f t="shared" si="72"/>
        <v>30.240000000000002</v>
      </c>
      <c r="AA521" s="28"/>
      <c r="AB521" s="25"/>
      <c r="AC521" s="29" t="s">
        <v>64</v>
      </c>
      <c r="AD521" s="29"/>
      <c r="AE521" s="290"/>
    </row>
    <row r="522" spans="1:31" ht="37.5" customHeight="1">
      <c r="A522" s="359"/>
      <c r="B522" s="276"/>
      <c r="C522" s="258"/>
      <c r="D522" s="258"/>
      <c r="E522" s="258"/>
      <c r="F522" s="258"/>
      <c r="G522" s="258"/>
      <c r="H522" s="258"/>
      <c r="I522" s="258"/>
      <c r="J522" s="258"/>
      <c r="K522" s="258"/>
      <c r="L522" s="261"/>
      <c r="M522" s="261"/>
      <c r="N522" s="258"/>
      <c r="O522" s="258"/>
      <c r="P522" s="264"/>
      <c r="Q522" s="65"/>
      <c r="R522" s="226" t="s">
        <v>190</v>
      </c>
      <c r="S522" s="66"/>
      <c r="T522" s="66"/>
      <c r="U522" s="66"/>
      <c r="V522" s="67">
        <v>3</v>
      </c>
      <c r="W522" s="60" t="s">
        <v>63</v>
      </c>
      <c r="X522" s="58">
        <v>9</v>
      </c>
      <c r="Y522" s="58">
        <f t="shared" si="71"/>
        <v>27</v>
      </c>
      <c r="Z522" s="58">
        <f t="shared" si="72"/>
        <v>30.240000000000002</v>
      </c>
      <c r="AA522" s="59"/>
      <c r="AB522" s="60"/>
      <c r="AC522" s="61" t="s">
        <v>64</v>
      </c>
      <c r="AD522" s="61"/>
      <c r="AE522" s="291"/>
    </row>
    <row r="523" spans="1:31" ht="22.5" customHeight="1">
      <c r="A523" s="360"/>
      <c r="B523" s="217"/>
      <c r="C523" s="217"/>
      <c r="D523" s="217"/>
      <c r="E523" s="217"/>
      <c r="F523" s="217"/>
      <c r="G523" s="217"/>
      <c r="H523" s="217"/>
      <c r="I523" s="217"/>
      <c r="J523" s="217"/>
      <c r="K523" s="217"/>
      <c r="L523" s="218"/>
      <c r="M523" s="218"/>
      <c r="N523" s="217"/>
      <c r="O523" s="217"/>
      <c r="P523" s="219"/>
      <c r="Q523" s="362" t="s">
        <v>707</v>
      </c>
      <c r="R523" s="363"/>
      <c r="S523" s="363"/>
      <c r="T523" s="363"/>
      <c r="U523" s="363"/>
      <c r="V523" s="363"/>
      <c r="W523" s="363"/>
      <c r="X523" s="363"/>
      <c r="Y523" s="364"/>
      <c r="Z523" s="77" t="s">
        <v>208</v>
      </c>
      <c r="AA523" s="80">
        <f>SUM(AA498:AA522)</f>
        <v>136.5044</v>
      </c>
      <c r="AB523" s="287"/>
      <c r="AC523" s="286"/>
      <c r="AD523" s="286"/>
      <c r="AE523" s="288"/>
    </row>
    <row r="524" spans="1:31" ht="18" customHeight="1">
      <c r="A524" s="355" t="s">
        <v>708</v>
      </c>
      <c r="B524" s="282" t="s">
        <v>78</v>
      </c>
      <c r="C524" s="270" t="s">
        <v>79</v>
      </c>
      <c r="D524" s="270" t="s">
        <v>105</v>
      </c>
      <c r="E524" s="270" t="s">
        <v>210</v>
      </c>
      <c r="F524" s="271" t="s">
        <v>82</v>
      </c>
      <c r="G524" s="270" t="s">
        <v>67</v>
      </c>
      <c r="H524" s="270" t="s">
        <v>52</v>
      </c>
      <c r="I524" s="335" t="s">
        <v>709</v>
      </c>
      <c r="J524" s="270" t="s">
        <v>436</v>
      </c>
      <c r="K524" s="270" t="s">
        <v>437</v>
      </c>
      <c r="L524" s="279">
        <v>3</v>
      </c>
      <c r="M524" s="279">
        <v>3</v>
      </c>
      <c r="N524" s="270" t="s">
        <v>710</v>
      </c>
      <c r="O524" s="270" t="s">
        <v>711</v>
      </c>
      <c r="P524" s="280" t="s">
        <v>712</v>
      </c>
      <c r="Q524" s="13" t="s">
        <v>115</v>
      </c>
      <c r="R524" s="220" t="s">
        <v>116</v>
      </c>
      <c r="S524" s="14"/>
      <c r="T524" s="32" t="s">
        <v>61</v>
      </c>
      <c r="U524" s="33" t="s">
        <v>62</v>
      </c>
      <c r="V524" s="17"/>
      <c r="W524" s="18"/>
      <c r="X524" s="19"/>
      <c r="Y524" s="19"/>
      <c r="Z524" s="19"/>
      <c r="AA524" s="20">
        <f>+SUM(Z525:Z528)</f>
        <v>24.214400000000001</v>
      </c>
      <c r="AB524" s="18"/>
      <c r="AC524" s="21"/>
      <c r="AD524" s="21"/>
      <c r="AE524" s="365" t="s">
        <v>713</v>
      </c>
    </row>
    <row r="525" spans="1:31" ht="18" customHeight="1">
      <c r="A525" s="356"/>
      <c r="B525" s="275"/>
      <c r="C525" s="257"/>
      <c r="D525" s="257"/>
      <c r="E525" s="257"/>
      <c r="F525" s="257"/>
      <c r="G525" s="257"/>
      <c r="H525" s="257"/>
      <c r="I525" s="336"/>
      <c r="J525" s="257"/>
      <c r="K525" s="257"/>
      <c r="L525" s="260"/>
      <c r="M525" s="260"/>
      <c r="N525" s="257"/>
      <c r="O525" s="257"/>
      <c r="P525" s="263"/>
      <c r="Q525" s="22"/>
      <c r="R525" s="221" t="s">
        <v>714</v>
      </c>
      <c r="S525" s="23"/>
      <c r="T525" s="23"/>
      <c r="U525" s="23"/>
      <c r="V525" s="26">
        <v>10</v>
      </c>
      <c r="W525" s="25" t="s">
        <v>63</v>
      </c>
      <c r="X525" s="27">
        <v>1.65</v>
      </c>
      <c r="Y525" s="27">
        <f t="shared" ref="Y525:Y528" si="73">+V525*X525</f>
        <v>16.5</v>
      </c>
      <c r="Z525" s="27">
        <f t="shared" ref="Z525:Z528" si="74">+Y525*1.12</f>
        <v>18.48</v>
      </c>
      <c r="AA525" s="28"/>
      <c r="AB525" s="25"/>
      <c r="AC525" s="29" t="s">
        <v>64</v>
      </c>
      <c r="AD525" s="29"/>
      <c r="AE525" s="366"/>
    </row>
    <row r="526" spans="1:31" ht="18" customHeight="1">
      <c r="A526" s="356"/>
      <c r="B526" s="275"/>
      <c r="C526" s="257"/>
      <c r="D526" s="257"/>
      <c r="E526" s="257"/>
      <c r="F526" s="257"/>
      <c r="G526" s="257"/>
      <c r="H526" s="257"/>
      <c r="I526" s="336"/>
      <c r="J526" s="257"/>
      <c r="K526" s="257"/>
      <c r="L526" s="260"/>
      <c r="M526" s="260"/>
      <c r="N526" s="257"/>
      <c r="O526" s="257"/>
      <c r="P526" s="263"/>
      <c r="Q526" s="73"/>
      <c r="R526" s="227" t="s">
        <v>226</v>
      </c>
      <c r="S526" s="68"/>
      <c r="T526" s="68"/>
      <c r="U526" s="68"/>
      <c r="V526" s="34">
        <v>3</v>
      </c>
      <c r="W526" s="25" t="s">
        <v>63</v>
      </c>
      <c r="X526" s="36">
        <v>0.28999999999999998</v>
      </c>
      <c r="Y526" s="27">
        <f t="shared" si="73"/>
        <v>0.86999999999999988</v>
      </c>
      <c r="Z526" s="27">
        <f t="shared" si="74"/>
        <v>0.97439999999999993</v>
      </c>
      <c r="AA526" s="28"/>
      <c r="AB526" s="25"/>
      <c r="AC526" s="29" t="s">
        <v>64</v>
      </c>
      <c r="AD526" s="29"/>
      <c r="AE526" s="366"/>
    </row>
    <row r="527" spans="1:31" ht="18" customHeight="1">
      <c r="A527" s="356"/>
      <c r="B527" s="275"/>
      <c r="C527" s="257"/>
      <c r="D527" s="257"/>
      <c r="E527" s="257"/>
      <c r="F527" s="257"/>
      <c r="G527" s="257"/>
      <c r="H527" s="257"/>
      <c r="I527" s="336"/>
      <c r="J527" s="257"/>
      <c r="K527" s="257"/>
      <c r="L527" s="260"/>
      <c r="M527" s="260"/>
      <c r="N527" s="257"/>
      <c r="O527" s="257"/>
      <c r="P527" s="263"/>
      <c r="Q527" s="30"/>
      <c r="R527" s="227" t="s">
        <v>715</v>
      </c>
      <c r="S527" s="68"/>
      <c r="T527" s="68"/>
      <c r="U527" s="68"/>
      <c r="V527" s="34">
        <v>1</v>
      </c>
      <c r="W527" s="35" t="s">
        <v>118</v>
      </c>
      <c r="X527" s="36">
        <v>1.8</v>
      </c>
      <c r="Y527" s="27">
        <f t="shared" si="73"/>
        <v>1.8</v>
      </c>
      <c r="Z527" s="27">
        <f t="shared" si="74"/>
        <v>2.0160000000000005</v>
      </c>
      <c r="AA527" s="28"/>
      <c r="AB527" s="25"/>
      <c r="AC527" s="29" t="s">
        <v>64</v>
      </c>
      <c r="AD527" s="29"/>
      <c r="AE527" s="366"/>
    </row>
    <row r="528" spans="1:31" ht="26.25" customHeight="1">
      <c r="A528" s="356"/>
      <c r="B528" s="276"/>
      <c r="C528" s="258"/>
      <c r="D528" s="258"/>
      <c r="E528" s="258"/>
      <c r="F528" s="258"/>
      <c r="G528" s="258"/>
      <c r="H528" s="258"/>
      <c r="I528" s="337"/>
      <c r="J528" s="258"/>
      <c r="K528" s="258"/>
      <c r="L528" s="261"/>
      <c r="M528" s="261"/>
      <c r="N528" s="258"/>
      <c r="O528" s="258"/>
      <c r="P528" s="264"/>
      <c r="Q528" s="65"/>
      <c r="R528" s="226" t="s">
        <v>129</v>
      </c>
      <c r="S528" s="66"/>
      <c r="T528" s="66"/>
      <c r="U528" s="66"/>
      <c r="V528" s="67">
        <v>5</v>
      </c>
      <c r="W528" s="60" t="s">
        <v>63</v>
      </c>
      <c r="X528" s="58">
        <v>0.49</v>
      </c>
      <c r="Y528" s="58">
        <f t="shared" si="73"/>
        <v>2.4500000000000002</v>
      </c>
      <c r="Z528" s="58">
        <f t="shared" si="74"/>
        <v>2.7440000000000007</v>
      </c>
      <c r="AA528" s="59"/>
      <c r="AB528" s="60"/>
      <c r="AC528" s="61" t="s">
        <v>64</v>
      </c>
      <c r="AD528" s="61"/>
      <c r="AE528" s="367"/>
    </row>
    <row r="529" spans="1:31" ht="18" customHeight="1">
      <c r="A529" s="356"/>
      <c r="B529" s="278" t="s">
        <v>46</v>
      </c>
      <c r="C529" s="256" t="s">
        <v>47</v>
      </c>
      <c r="D529" s="256" t="s">
        <v>93</v>
      </c>
      <c r="E529" s="256" t="s">
        <v>256</v>
      </c>
      <c r="F529" s="265" t="s">
        <v>50</v>
      </c>
      <c r="G529" s="256" t="s">
        <v>257</v>
      </c>
      <c r="H529" s="256" t="s">
        <v>121</v>
      </c>
      <c r="I529" s="281" t="s">
        <v>716</v>
      </c>
      <c r="J529" s="266" t="s">
        <v>445</v>
      </c>
      <c r="K529" s="256" t="s">
        <v>446</v>
      </c>
      <c r="L529" s="259">
        <v>1</v>
      </c>
      <c r="M529" s="259">
        <v>1</v>
      </c>
      <c r="N529" s="256" t="s">
        <v>717</v>
      </c>
      <c r="O529" s="256" t="s">
        <v>718</v>
      </c>
      <c r="P529" s="262" t="s">
        <v>719</v>
      </c>
      <c r="Q529" s="30"/>
      <c r="R529" s="222"/>
      <c r="S529" s="31"/>
      <c r="T529" s="31"/>
      <c r="U529" s="31"/>
      <c r="V529" s="34"/>
      <c r="W529" s="35"/>
      <c r="X529" s="36"/>
      <c r="Y529" s="36"/>
      <c r="Z529" s="36"/>
      <c r="AA529" s="63"/>
      <c r="AB529" s="35"/>
      <c r="AC529" s="64"/>
      <c r="AD529" s="64"/>
      <c r="AE529" s="368" t="s">
        <v>720</v>
      </c>
    </row>
    <row r="530" spans="1:31" ht="18" customHeight="1">
      <c r="A530" s="356"/>
      <c r="B530" s="275"/>
      <c r="C530" s="257"/>
      <c r="D530" s="257"/>
      <c r="E530" s="257"/>
      <c r="F530" s="257"/>
      <c r="G530" s="257"/>
      <c r="H530" s="257"/>
      <c r="I530" s="257"/>
      <c r="J530" s="257"/>
      <c r="K530" s="257"/>
      <c r="L530" s="260"/>
      <c r="M530" s="260"/>
      <c r="N530" s="257"/>
      <c r="O530" s="257"/>
      <c r="P530" s="263"/>
      <c r="Q530" s="22"/>
      <c r="R530" s="221"/>
      <c r="S530" s="23"/>
      <c r="T530" s="23"/>
      <c r="U530" s="23"/>
      <c r="V530" s="26"/>
      <c r="W530" s="25"/>
      <c r="X530" s="27"/>
      <c r="Y530" s="27"/>
      <c r="Z530" s="27"/>
      <c r="AA530" s="28"/>
      <c r="AB530" s="25"/>
      <c r="AC530" s="29"/>
      <c r="AD530" s="29"/>
      <c r="AE530" s="366"/>
    </row>
    <row r="531" spans="1:31" ht="18" customHeight="1">
      <c r="A531" s="356"/>
      <c r="B531" s="275"/>
      <c r="C531" s="257"/>
      <c r="D531" s="257"/>
      <c r="E531" s="257"/>
      <c r="F531" s="257"/>
      <c r="G531" s="257"/>
      <c r="H531" s="257"/>
      <c r="I531" s="257"/>
      <c r="J531" s="257"/>
      <c r="K531" s="257"/>
      <c r="L531" s="260"/>
      <c r="M531" s="260"/>
      <c r="N531" s="257"/>
      <c r="O531" s="257"/>
      <c r="P531" s="263"/>
      <c r="Q531" s="73"/>
      <c r="R531" s="227"/>
      <c r="S531" s="68"/>
      <c r="T531" s="68"/>
      <c r="U531" s="68"/>
      <c r="V531" s="34"/>
      <c r="W531" s="35"/>
      <c r="X531" s="36"/>
      <c r="Y531" s="27"/>
      <c r="Z531" s="27"/>
      <c r="AA531" s="28"/>
      <c r="AB531" s="25"/>
      <c r="AC531" s="29"/>
      <c r="AD531" s="29"/>
      <c r="AE531" s="366"/>
    </row>
    <row r="532" spans="1:31" ht="18" customHeight="1">
      <c r="A532" s="356"/>
      <c r="B532" s="275"/>
      <c r="C532" s="257"/>
      <c r="D532" s="257"/>
      <c r="E532" s="257"/>
      <c r="F532" s="257"/>
      <c r="G532" s="257"/>
      <c r="H532" s="257"/>
      <c r="I532" s="257"/>
      <c r="J532" s="257"/>
      <c r="K532" s="257"/>
      <c r="L532" s="260"/>
      <c r="M532" s="260"/>
      <c r="N532" s="257"/>
      <c r="O532" s="257"/>
      <c r="P532" s="263"/>
      <c r="Q532" s="30"/>
      <c r="R532" s="227"/>
      <c r="S532" s="68"/>
      <c r="T532" s="68"/>
      <c r="U532" s="68"/>
      <c r="V532" s="34"/>
      <c r="W532" s="35"/>
      <c r="X532" s="36"/>
      <c r="Y532" s="27"/>
      <c r="Z532" s="27"/>
      <c r="AA532" s="28"/>
      <c r="AB532" s="25"/>
      <c r="AC532" s="29"/>
      <c r="AD532" s="29"/>
      <c r="AE532" s="366"/>
    </row>
    <row r="533" spans="1:31" ht="51.75" customHeight="1">
      <c r="A533" s="356"/>
      <c r="B533" s="276"/>
      <c r="C533" s="258"/>
      <c r="D533" s="258"/>
      <c r="E533" s="258"/>
      <c r="F533" s="258"/>
      <c r="G533" s="258"/>
      <c r="H533" s="258"/>
      <c r="I533" s="258"/>
      <c r="J533" s="258"/>
      <c r="K533" s="258"/>
      <c r="L533" s="261"/>
      <c r="M533" s="261"/>
      <c r="N533" s="258"/>
      <c r="O533" s="258"/>
      <c r="P533" s="264"/>
      <c r="Q533" s="65"/>
      <c r="R533" s="226"/>
      <c r="S533" s="66"/>
      <c r="T533" s="66"/>
      <c r="U533" s="66"/>
      <c r="V533" s="67"/>
      <c r="W533" s="60"/>
      <c r="X533" s="58"/>
      <c r="Y533" s="58"/>
      <c r="Z533" s="58"/>
      <c r="AA533" s="59"/>
      <c r="AB533" s="60"/>
      <c r="AC533" s="61"/>
      <c r="AD533" s="61"/>
      <c r="AE533" s="367"/>
    </row>
    <row r="534" spans="1:31" ht="24" customHeight="1">
      <c r="A534" s="356"/>
      <c r="B534" s="278" t="s">
        <v>78</v>
      </c>
      <c r="C534" s="256" t="s">
        <v>79</v>
      </c>
      <c r="D534" s="256" t="s">
        <v>105</v>
      </c>
      <c r="E534" s="256" t="s">
        <v>210</v>
      </c>
      <c r="F534" s="265" t="s">
        <v>82</v>
      </c>
      <c r="G534" s="256" t="s">
        <v>107</v>
      </c>
      <c r="H534" s="256" t="s">
        <v>52</v>
      </c>
      <c r="I534" s="281" t="s">
        <v>721</v>
      </c>
      <c r="J534" s="266" t="s">
        <v>452</v>
      </c>
      <c r="K534" s="256" t="s">
        <v>453</v>
      </c>
      <c r="L534" s="259">
        <v>1</v>
      </c>
      <c r="M534" s="259">
        <v>1</v>
      </c>
      <c r="N534" s="256" t="s">
        <v>722</v>
      </c>
      <c r="O534" s="256" t="s">
        <v>723</v>
      </c>
      <c r="P534" s="262" t="s">
        <v>724</v>
      </c>
      <c r="Q534" s="30" t="s">
        <v>115</v>
      </c>
      <c r="R534" s="222" t="s">
        <v>116</v>
      </c>
      <c r="S534" s="31"/>
      <c r="T534" s="32" t="s">
        <v>61</v>
      </c>
      <c r="U534" s="33" t="s">
        <v>62</v>
      </c>
      <c r="V534" s="34"/>
      <c r="W534" s="35"/>
      <c r="X534" s="36"/>
      <c r="Y534" s="36"/>
      <c r="Z534" s="36"/>
      <c r="AA534" s="63">
        <f>+Z535</f>
        <v>0.56999999999999995</v>
      </c>
      <c r="AB534" s="35"/>
      <c r="AC534" s="64"/>
      <c r="AD534" s="64"/>
      <c r="AE534" s="292"/>
    </row>
    <row r="535" spans="1:31" ht="24" customHeight="1">
      <c r="A535" s="356"/>
      <c r="B535" s="275"/>
      <c r="C535" s="257"/>
      <c r="D535" s="257"/>
      <c r="E535" s="257"/>
      <c r="F535" s="257"/>
      <c r="G535" s="257"/>
      <c r="H535" s="257"/>
      <c r="I535" s="257"/>
      <c r="J535" s="257"/>
      <c r="K535" s="257"/>
      <c r="L535" s="260"/>
      <c r="M535" s="260"/>
      <c r="N535" s="257"/>
      <c r="O535" s="257"/>
      <c r="P535" s="263"/>
      <c r="Q535" s="22"/>
      <c r="R535" s="221" t="s">
        <v>725</v>
      </c>
      <c r="S535" s="23"/>
      <c r="T535" s="23"/>
      <c r="U535" s="23"/>
      <c r="V535" s="26">
        <v>1</v>
      </c>
      <c r="W535" s="25" t="s">
        <v>63</v>
      </c>
      <c r="X535" s="27">
        <v>0.56999999999999995</v>
      </c>
      <c r="Y535" s="27">
        <f>+V535*X535</f>
        <v>0.56999999999999995</v>
      </c>
      <c r="Z535" s="27">
        <f>+Y535</f>
        <v>0.56999999999999995</v>
      </c>
      <c r="AA535" s="28"/>
      <c r="AB535" s="25"/>
      <c r="AC535" s="29" t="s">
        <v>64</v>
      </c>
      <c r="AD535" s="29"/>
      <c r="AE535" s="290"/>
    </row>
    <row r="536" spans="1:31" ht="24" customHeight="1">
      <c r="A536" s="356"/>
      <c r="B536" s="275"/>
      <c r="C536" s="257"/>
      <c r="D536" s="257"/>
      <c r="E536" s="257"/>
      <c r="F536" s="257"/>
      <c r="G536" s="257"/>
      <c r="H536" s="257"/>
      <c r="I536" s="257"/>
      <c r="J536" s="257"/>
      <c r="K536" s="257"/>
      <c r="L536" s="260"/>
      <c r="M536" s="260"/>
      <c r="N536" s="257"/>
      <c r="O536" s="257"/>
      <c r="P536" s="263"/>
      <c r="Q536" s="73"/>
      <c r="R536" s="227"/>
      <c r="S536" s="68"/>
      <c r="T536" s="68"/>
      <c r="U536" s="68"/>
      <c r="V536" s="34"/>
      <c r="W536" s="35"/>
      <c r="X536" s="36"/>
      <c r="Y536" s="27"/>
      <c r="Z536" s="27"/>
      <c r="AA536" s="28"/>
      <c r="AB536" s="25"/>
      <c r="AC536" s="29"/>
      <c r="AD536" s="29"/>
      <c r="AE536" s="290"/>
    </row>
    <row r="537" spans="1:31" ht="24" customHeight="1">
      <c r="A537" s="356"/>
      <c r="B537" s="275"/>
      <c r="C537" s="257"/>
      <c r="D537" s="257"/>
      <c r="E537" s="257"/>
      <c r="F537" s="257"/>
      <c r="G537" s="257"/>
      <c r="H537" s="257"/>
      <c r="I537" s="257"/>
      <c r="J537" s="257"/>
      <c r="K537" s="257"/>
      <c r="L537" s="260"/>
      <c r="M537" s="260"/>
      <c r="N537" s="257"/>
      <c r="O537" s="257"/>
      <c r="P537" s="263"/>
      <c r="Q537" s="30"/>
      <c r="R537" s="227"/>
      <c r="S537" s="68"/>
      <c r="T537" s="68"/>
      <c r="U537" s="68"/>
      <c r="V537" s="34"/>
      <c r="W537" s="35"/>
      <c r="X537" s="36"/>
      <c r="Y537" s="27"/>
      <c r="Z537" s="27"/>
      <c r="AA537" s="28"/>
      <c r="AB537" s="25"/>
      <c r="AC537" s="29"/>
      <c r="AD537" s="29"/>
      <c r="AE537" s="290"/>
    </row>
    <row r="538" spans="1:31" ht="24" customHeight="1">
      <c r="A538" s="356"/>
      <c r="B538" s="276"/>
      <c r="C538" s="258"/>
      <c r="D538" s="258"/>
      <c r="E538" s="258"/>
      <c r="F538" s="258"/>
      <c r="G538" s="258"/>
      <c r="H538" s="258"/>
      <c r="I538" s="258"/>
      <c r="J538" s="258"/>
      <c r="K538" s="258"/>
      <c r="L538" s="261"/>
      <c r="M538" s="261"/>
      <c r="N538" s="258"/>
      <c r="O538" s="258"/>
      <c r="P538" s="264"/>
      <c r="Q538" s="65"/>
      <c r="R538" s="226"/>
      <c r="S538" s="66"/>
      <c r="T538" s="66"/>
      <c r="U538" s="66"/>
      <c r="V538" s="67"/>
      <c r="W538" s="60"/>
      <c r="X538" s="58"/>
      <c r="Y538" s="58"/>
      <c r="Z538" s="58"/>
      <c r="AA538" s="59"/>
      <c r="AB538" s="60"/>
      <c r="AC538" s="61"/>
      <c r="AD538" s="61"/>
      <c r="AE538" s="291"/>
    </row>
    <row r="539" spans="1:31" ht="18" customHeight="1">
      <c r="A539" s="356"/>
      <c r="B539" s="278" t="s">
        <v>46</v>
      </c>
      <c r="C539" s="256" t="s">
        <v>47</v>
      </c>
      <c r="D539" s="256" t="s">
        <v>48</v>
      </c>
      <c r="E539" s="256" t="s">
        <v>274</v>
      </c>
      <c r="F539" s="265" t="s">
        <v>50</v>
      </c>
      <c r="G539" s="256" t="s">
        <v>67</v>
      </c>
      <c r="H539" s="256" t="s">
        <v>52</v>
      </c>
      <c r="I539" s="281" t="s">
        <v>726</v>
      </c>
      <c r="J539" s="266" t="s">
        <v>192</v>
      </c>
      <c r="K539" s="256" t="s">
        <v>193</v>
      </c>
      <c r="L539" s="259">
        <v>1</v>
      </c>
      <c r="M539" s="259">
        <v>3</v>
      </c>
      <c r="N539" s="256" t="s">
        <v>727</v>
      </c>
      <c r="O539" s="256" t="s">
        <v>728</v>
      </c>
      <c r="P539" s="262" t="s">
        <v>729</v>
      </c>
      <c r="Q539" s="30"/>
      <c r="R539" s="222"/>
      <c r="S539" s="31"/>
      <c r="T539" s="31"/>
      <c r="U539" s="31"/>
      <c r="V539" s="34"/>
      <c r="W539" s="35"/>
      <c r="X539" s="36"/>
      <c r="Y539" s="36"/>
      <c r="Z539" s="36"/>
      <c r="AA539" s="63"/>
      <c r="AB539" s="35"/>
      <c r="AC539" s="64"/>
      <c r="AD539" s="64"/>
      <c r="AE539" s="292"/>
    </row>
    <row r="540" spans="1:31" ht="18" customHeight="1">
      <c r="A540" s="356"/>
      <c r="B540" s="275"/>
      <c r="C540" s="257"/>
      <c r="D540" s="257"/>
      <c r="E540" s="257"/>
      <c r="F540" s="257"/>
      <c r="G540" s="257"/>
      <c r="H540" s="257"/>
      <c r="I540" s="257"/>
      <c r="J540" s="257"/>
      <c r="K540" s="257"/>
      <c r="L540" s="260"/>
      <c r="M540" s="260"/>
      <c r="N540" s="257"/>
      <c r="O540" s="257"/>
      <c r="P540" s="263"/>
      <c r="Q540" s="22"/>
      <c r="R540" s="221"/>
      <c r="S540" s="23"/>
      <c r="T540" s="23"/>
      <c r="U540" s="23"/>
      <c r="V540" s="26"/>
      <c r="W540" s="25"/>
      <c r="X540" s="27"/>
      <c r="Y540" s="27"/>
      <c r="Z540" s="27"/>
      <c r="AA540" s="28"/>
      <c r="AB540" s="25"/>
      <c r="AC540" s="29"/>
      <c r="AD540" s="29"/>
      <c r="AE540" s="290"/>
    </row>
    <row r="541" spans="1:31" ht="18" customHeight="1">
      <c r="A541" s="356"/>
      <c r="B541" s="275"/>
      <c r="C541" s="257"/>
      <c r="D541" s="257"/>
      <c r="E541" s="257"/>
      <c r="F541" s="257"/>
      <c r="G541" s="257"/>
      <c r="H541" s="257"/>
      <c r="I541" s="257"/>
      <c r="J541" s="257"/>
      <c r="K541" s="257"/>
      <c r="L541" s="260"/>
      <c r="M541" s="260"/>
      <c r="N541" s="257"/>
      <c r="O541" s="257"/>
      <c r="P541" s="263"/>
      <c r="Q541" s="73"/>
      <c r="R541" s="227"/>
      <c r="S541" s="68"/>
      <c r="T541" s="68"/>
      <c r="U541" s="68"/>
      <c r="V541" s="34"/>
      <c r="W541" s="35"/>
      <c r="X541" s="36"/>
      <c r="Y541" s="27"/>
      <c r="Z541" s="27"/>
      <c r="AA541" s="28"/>
      <c r="AB541" s="25"/>
      <c r="AC541" s="29"/>
      <c r="AD541" s="29"/>
      <c r="AE541" s="290"/>
    </row>
    <row r="542" spans="1:31" ht="18" customHeight="1">
      <c r="A542" s="357"/>
      <c r="B542" s="275"/>
      <c r="C542" s="257"/>
      <c r="D542" s="257"/>
      <c r="E542" s="257"/>
      <c r="F542" s="257"/>
      <c r="G542" s="257"/>
      <c r="H542" s="257"/>
      <c r="I542" s="257"/>
      <c r="J542" s="257"/>
      <c r="K542" s="257"/>
      <c r="L542" s="260"/>
      <c r="M542" s="260"/>
      <c r="N542" s="257"/>
      <c r="O542" s="257"/>
      <c r="P542" s="263"/>
      <c r="Q542" s="30"/>
      <c r="R542" s="227"/>
      <c r="S542" s="68"/>
      <c r="T542" s="68"/>
      <c r="U542" s="68"/>
      <c r="V542" s="34"/>
      <c r="W542" s="35"/>
      <c r="X542" s="36"/>
      <c r="Y542" s="27"/>
      <c r="Z542" s="27"/>
      <c r="AA542" s="28"/>
      <c r="AB542" s="25"/>
      <c r="AC542" s="29"/>
      <c r="AD542" s="29"/>
      <c r="AE542" s="290"/>
    </row>
    <row r="543" spans="1:31" ht="52.5" customHeight="1">
      <c r="A543" s="358" t="s">
        <v>708</v>
      </c>
      <c r="B543" s="276"/>
      <c r="C543" s="258"/>
      <c r="D543" s="258"/>
      <c r="E543" s="258"/>
      <c r="F543" s="258"/>
      <c r="G543" s="258"/>
      <c r="H543" s="258"/>
      <c r="I543" s="258"/>
      <c r="J543" s="258"/>
      <c r="K543" s="258"/>
      <c r="L543" s="261"/>
      <c r="M543" s="261"/>
      <c r="N543" s="258"/>
      <c r="O543" s="258"/>
      <c r="P543" s="264"/>
      <c r="Q543" s="65"/>
      <c r="R543" s="226"/>
      <c r="S543" s="66"/>
      <c r="T543" s="66"/>
      <c r="U543" s="66"/>
      <c r="V543" s="67"/>
      <c r="W543" s="60"/>
      <c r="X543" s="58"/>
      <c r="Y543" s="58"/>
      <c r="Z543" s="58"/>
      <c r="AA543" s="59"/>
      <c r="AB543" s="60"/>
      <c r="AC543" s="61"/>
      <c r="AD543" s="61"/>
      <c r="AE543" s="291"/>
    </row>
    <row r="544" spans="1:31" ht="33.75" customHeight="1">
      <c r="A544" s="356"/>
      <c r="B544" s="278" t="s">
        <v>46</v>
      </c>
      <c r="C544" s="256" t="s">
        <v>47</v>
      </c>
      <c r="D544" s="256" t="s">
        <v>48</v>
      </c>
      <c r="E544" s="256" t="s">
        <v>274</v>
      </c>
      <c r="F544" s="265" t="s">
        <v>50</v>
      </c>
      <c r="G544" s="256" t="s">
        <v>67</v>
      </c>
      <c r="H544" s="256" t="s">
        <v>52</v>
      </c>
      <c r="I544" s="281" t="s">
        <v>730</v>
      </c>
      <c r="J544" s="266" t="s">
        <v>201</v>
      </c>
      <c r="K544" s="256" t="s">
        <v>313</v>
      </c>
      <c r="L544" s="259">
        <v>1</v>
      </c>
      <c r="M544" s="259">
        <v>1</v>
      </c>
      <c r="N544" s="256" t="s">
        <v>731</v>
      </c>
      <c r="O544" s="256" t="s">
        <v>732</v>
      </c>
      <c r="P544" s="262" t="s">
        <v>729</v>
      </c>
      <c r="Q544" s="30" t="s">
        <v>185</v>
      </c>
      <c r="R544" s="222" t="s">
        <v>186</v>
      </c>
      <c r="S544" s="31"/>
      <c r="T544" s="32" t="s">
        <v>61</v>
      </c>
      <c r="U544" s="33" t="s">
        <v>62</v>
      </c>
      <c r="V544" s="34"/>
      <c r="W544" s="35"/>
      <c r="X544" s="36"/>
      <c r="Y544" s="36"/>
      <c r="Z544" s="36"/>
      <c r="AA544" s="63">
        <f>+SUM(Z545:Z548)</f>
        <v>120.96000000000001</v>
      </c>
      <c r="AB544" s="35"/>
      <c r="AC544" s="64"/>
      <c r="AD544" s="64"/>
      <c r="AE544" s="292"/>
    </row>
    <row r="545" spans="1:31" ht="18" customHeight="1">
      <c r="A545" s="356"/>
      <c r="B545" s="275"/>
      <c r="C545" s="257"/>
      <c r="D545" s="257"/>
      <c r="E545" s="257"/>
      <c r="F545" s="257"/>
      <c r="G545" s="257"/>
      <c r="H545" s="257"/>
      <c r="I545" s="257"/>
      <c r="J545" s="257"/>
      <c r="K545" s="257"/>
      <c r="L545" s="260"/>
      <c r="M545" s="260"/>
      <c r="N545" s="257"/>
      <c r="O545" s="257"/>
      <c r="P545" s="263"/>
      <c r="Q545" s="22"/>
      <c r="R545" s="221" t="s">
        <v>187</v>
      </c>
      <c r="S545" s="23"/>
      <c r="T545" s="23"/>
      <c r="U545" s="23"/>
      <c r="V545" s="26">
        <v>3</v>
      </c>
      <c r="W545" s="25" t="s">
        <v>63</v>
      </c>
      <c r="X545" s="27">
        <v>9</v>
      </c>
      <c r="Y545" s="27">
        <f t="shared" ref="Y545:Y548" si="75">+V545*X545</f>
        <v>27</v>
      </c>
      <c r="Z545" s="27">
        <f t="shared" ref="Z545:Z548" si="76">+Y545*1.12</f>
        <v>30.240000000000002</v>
      </c>
      <c r="AA545" s="28"/>
      <c r="AB545" s="25"/>
      <c r="AC545" s="29" t="s">
        <v>64</v>
      </c>
      <c r="AD545" s="29"/>
      <c r="AE545" s="290"/>
    </row>
    <row r="546" spans="1:31" ht="18" customHeight="1">
      <c r="A546" s="356"/>
      <c r="B546" s="275"/>
      <c r="C546" s="257"/>
      <c r="D546" s="257"/>
      <c r="E546" s="257"/>
      <c r="F546" s="257"/>
      <c r="G546" s="257"/>
      <c r="H546" s="257"/>
      <c r="I546" s="257"/>
      <c r="J546" s="257"/>
      <c r="K546" s="257"/>
      <c r="L546" s="260"/>
      <c r="M546" s="260"/>
      <c r="N546" s="257"/>
      <c r="O546" s="257"/>
      <c r="P546" s="263"/>
      <c r="Q546" s="73"/>
      <c r="R546" s="227" t="s">
        <v>189</v>
      </c>
      <c r="S546" s="68"/>
      <c r="T546" s="68"/>
      <c r="U546" s="68"/>
      <c r="V546" s="34">
        <v>3</v>
      </c>
      <c r="W546" s="35" t="s">
        <v>63</v>
      </c>
      <c r="X546" s="36">
        <v>9</v>
      </c>
      <c r="Y546" s="27">
        <f t="shared" si="75"/>
        <v>27</v>
      </c>
      <c r="Z546" s="27">
        <f t="shared" si="76"/>
        <v>30.240000000000002</v>
      </c>
      <c r="AA546" s="28"/>
      <c r="AB546" s="25"/>
      <c r="AC546" s="29" t="s">
        <v>64</v>
      </c>
      <c r="AD546" s="29"/>
      <c r="AE546" s="290"/>
    </row>
    <row r="547" spans="1:31" ht="18" customHeight="1">
      <c r="A547" s="356"/>
      <c r="B547" s="275"/>
      <c r="C547" s="257"/>
      <c r="D547" s="257"/>
      <c r="E547" s="257"/>
      <c r="F547" s="257"/>
      <c r="G547" s="257"/>
      <c r="H547" s="257"/>
      <c r="I547" s="257"/>
      <c r="J547" s="257"/>
      <c r="K547" s="257"/>
      <c r="L547" s="260"/>
      <c r="M547" s="260"/>
      <c r="N547" s="257"/>
      <c r="O547" s="257"/>
      <c r="P547" s="263"/>
      <c r="Q547" s="30"/>
      <c r="R547" s="227" t="s">
        <v>188</v>
      </c>
      <c r="S547" s="68"/>
      <c r="T547" s="68"/>
      <c r="U547" s="68"/>
      <c r="V547" s="34">
        <v>3</v>
      </c>
      <c r="W547" s="35" t="s">
        <v>63</v>
      </c>
      <c r="X547" s="36">
        <v>9</v>
      </c>
      <c r="Y547" s="27">
        <f t="shared" si="75"/>
        <v>27</v>
      </c>
      <c r="Z547" s="27">
        <f t="shared" si="76"/>
        <v>30.240000000000002</v>
      </c>
      <c r="AA547" s="28"/>
      <c r="AB547" s="25"/>
      <c r="AC547" s="29" t="s">
        <v>64</v>
      </c>
      <c r="AD547" s="29"/>
      <c r="AE547" s="290"/>
    </row>
    <row r="548" spans="1:31" ht="38.25" customHeight="1">
      <c r="A548" s="359"/>
      <c r="B548" s="276"/>
      <c r="C548" s="258"/>
      <c r="D548" s="258"/>
      <c r="E548" s="258"/>
      <c r="F548" s="258"/>
      <c r="G548" s="258"/>
      <c r="H548" s="258"/>
      <c r="I548" s="258"/>
      <c r="J548" s="258"/>
      <c r="K548" s="258"/>
      <c r="L548" s="261"/>
      <c r="M548" s="261"/>
      <c r="N548" s="258"/>
      <c r="O548" s="258"/>
      <c r="P548" s="264"/>
      <c r="Q548" s="65"/>
      <c r="R548" s="226" t="s">
        <v>190</v>
      </c>
      <c r="S548" s="66"/>
      <c r="T548" s="66"/>
      <c r="U548" s="66"/>
      <c r="V548" s="67">
        <v>3</v>
      </c>
      <c r="W548" s="60" t="s">
        <v>63</v>
      </c>
      <c r="X548" s="58">
        <v>9</v>
      </c>
      <c r="Y548" s="58">
        <f t="shared" si="75"/>
        <v>27</v>
      </c>
      <c r="Z548" s="58">
        <f t="shared" si="76"/>
        <v>30.240000000000002</v>
      </c>
      <c r="AA548" s="59"/>
      <c r="AB548" s="60"/>
      <c r="AC548" s="61" t="s">
        <v>64</v>
      </c>
      <c r="AD548" s="61"/>
      <c r="AE548" s="291"/>
    </row>
    <row r="549" spans="1:31" ht="22.5" customHeight="1">
      <c r="A549" s="360"/>
      <c r="B549" s="217"/>
      <c r="C549" s="217"/>
      <c r="D549" s="217"/>
      <c r="E549" s="217"/>
      <c r="F549" s="217"/>
      <c r="G549" s="217"/>
      <c r="H549" s="217"/>
      <c r="I549" s="217"/>
      <c r="J549" s="217"/>
      <c r="K549" s="217"/>
      <c r="L549" s="218"/>
      <c r="M549" s="218"/>
      <c r="N549" s="217"/>
      <c r="O549" s="217"/>
      <c r="P549" s="219"/>
      <c r="Q549" s="362" t="s">
        <v>733</v>
      </c>
      <c r="R549" s="363"/>
      <c r="S549" s="363"/>
      <c r="T549" s="363"/>
      <c r="U549" s="363"/>
      <c r="V549" s="363"/>
      <c r="W549" s="363"/>
      <c r="X549" s="363"/>
      <c r="Y549" s="364"/>
      <c r="Z549" s="77" t="s">
        <v>208</v>
      </c>
      <c r="AA549" s="80">
        <f>SUM(AA524:AA548)</f>
        <v>145.74440000000001</v>
      </c>
      <c r="AB549" s="287"/>
      <c r="AC549" s="286"/>
      <c r="AD549" s="286"/>
      <c r="AE549" s="288"/>
    </row>
    <row r="550" spans="1:31" ht="20.25" customHeight="1">
      <c r="A550" s="355" t="s">
        <v>734</v>
      </c>
      <c r="B550" s="282" t="s">
        <v>78</v>
      </c>
      <c r="C550" s="270" t="s">
        <v>79</v>
      </c>
      <c r="D550" s="270" t="s">
        <v>105</v>
      </c>
      <c r="E550" s="270" t="s">
        <v>210</v>
      </c>
      <c r="F550" s="271" t="s">
        <v>82</v>
      </c>
      <c r="G550" s="270" t="s">
        <v>67</v>
      </c>
      <c r="H550" s="270" t="s">
        <v>52</v>
      </c>
      <c r="I550" s="335" t="s">
        <v>735</v>
      </c>
      <c r="J550" s="270" t="s">
        <v>436</v>
      </c>
      <c r="K550" s="270" t="s">
        <v>437</v>
      </c>
      <c r="L550" s="279">
        <v>3</v>
      </c>
      <c r="M550" s="279">
        <v>3</v>
      </c>
      <c r="N550" s="270" t="s">
        <v>736</v>
      </c>
      <c r="O550" s="270" t="s">
        <v>737</v>
      </c>
      <c r="P550" s="280" t="s">
        <v>738</v>
      </c>
      <c r="Q550" s="13" t="s">
        <v>115</v>
      </c>
      <c r="R550" s="220" t="s">
        <v>116</v>
      </c>
      <c r="S550" s="14"/>
      <c r="T550" s="32" t="s">
        <v>61</v>
      </c>
      <c r="U550" s="33" t="s">
        <v>62</v>
      </c>
      <c r="V550" s="17"/>
      <c r="W550" s="18"/>
      <c r="X550" s="19"/>
      <c r="Y550" s="19"/>
      <c r="Z550" s="19"/>
      <c r="AA550" s="20">
        <f>+SUM(Z551:Z554)</f>
        <v>24.214400000000001</v>
      </c>
      <c r="AB550" s="18"/>
      <c r="AC550" s="21"/>
      <c r="AD550" s="21"/>
      <c r="AE550" s="365" t="s">
        <v>739</v>
      </c>
    </row>
    <row r="551" spans="1:31" ht="20.25" customHeight="1">
      <c r="A551" s="356"/>
      <c r="B551" s="275"/>
      <c r="C551" s="257"/>
      <c r="D551" s="257"/>
      <c r="E551" s="257"/>
      <c r="F551" s="257"/>
      <c r="G551" s="257"/>
      <c r="H551" s="257"/>
      <c r="I551" s="336"/>
      <c r="J551" s="257"/>
      <c r="K551" s="257"/>
      <c r="L551" s="260"/>
      <c r="M551" s="260"/>
      <c r="N551" s="257"/>
      <c r="O551" s="257"/>
      <c r="P551" s="263"/>
      <c r="Q551" s="22"/>
      <c r="R551" s="221" t="s">
        <v>129</v>
      </c>
      <c r="S551" s="23"/>
      <c r="T551" s="23"/>
      <c r="U551" s="23"/>
      <c r="V551" s="26">
        <v>5</v>
      </c>
      <c r="W551" s="25" t="s">
        <v>63</v>
      </c>
      <c r="X551" s="27">
        <v>0.49</v>
      </c>
      <c r="Y551" s="27">
        <f t="shared" ref="Y551:Y554" si="77">+V551*X551</f>
        <v>2.4500000000000002</v>
      </c>
      <c r="Z551" s="27">
        <f t="shared" ref="Z551:Z554" si="78">+Y551*1.12</f>
        <v>2.7440000000000007</v>
      </c>
      <c r="AA551" s="28"/>
      <c r="AB551" s="25"/>
      <c r="AC551" s="29" t="s">
        <v>64</v>
      </c>
      <c r="AD551" s="29"/>
      <c r="AE551" s="366"/>
    </row>
    <row r="552" spans="1:31" ht="20.25" customHeight="1">
      <c r="A552" s="356"/>
      <c r="B552" s="275"/>
      <c r="C552" s="257"/>
      <c r="D552" s="257"/>
      <c r="E552" s="257"/>
      <c r="F552" s="257"/>
      <c r="G552" s="257"/>
      <c r="H552" s="257"/>
      <c r="I552" s="336"/>
      <c r="J552" s="257"/>
      <c r="K552" s="257"/>
      <c r="L552" s="260"/>
      <c r="M552" s="260"/>
      <c r="N552" s="257"/>
      <c r="O552" s="257"/>
      <c r="P552" s="263"/>
      <c r="Q552" s="73"/>
      <c r="R552" s="227" t="s">
        <v>740</v>
      </c>
      <c r="S552" s="68"/>
      <c r="T552" s="68"/>
      <c r="U552" s="68"/>
      <c r="V552" s="34">
        <v>10</v>
      </c>
      <c r="W552" s="35" t="s">
        <v>63</v>
      </c>
      <c r="X552" s="36">
        <v>1.65</v>
      </c>
      <c r="Y552" s="27">
        <f t="shared" si="77"/>
        <v>16.5</v>
      </c>
      <c r="Z552" s="27">
        <f t="shared" si="78"/>
        <v>18.48</v>
      </c>
      <c r="AA552" s="28"/>
      <c r="AB552" s="25"/>
      <c r="AC552" s="29" t="s">
        <v>64</v>
      </c>
      <c r="AD552" s="29"/>
      <c r="AE552" s="366"/>
    </row>
    <row r="553" spans="1:31" ht="20.25" customHeight="1">
      <c r="A553" s="356"/>
      <c r="B553" s="275"/>
      <c r="C553" s="257"/>
      <c r="D553" s="257"/>
      <c r="E553" s="257"/>
      <c r="F553" s="257"/>
      <c r="G553" s="257"/>
      <c r="H553" s="257"/>
      <c r="I553" s="336"/>
      <c r="J553" s="257"/>
      <c r="K553" s="257"/>
      <c r="L553" s="260"/>
      <c r="M553" s="260"/>
      <c r="N553" s="257"/>
      <c r="O553" s="257"/>
      <c r="P553" s="263"/>
      <c r="Q553" s="30"/>
      <c r="R553" s="227" t="s">
        <v>226</v>
      </c>
      <c r="S553" s="68"/>
      <c r="T553" s="68"/>
      <c r="U553" s="68"/>
      <c r="V553" s="34">
        <v>3</v>
      </c>
      <c r="W553" s="35" t="s">
        <v>63</v>
      </c>
      <c r="X553" s="36">
        <v>0.28999999999999998</v>
      </c>
      <c r="Y553" s="27">
        <f t="shared" si="77"/>
        <v>0.86999999999999988</v>
      </c>
      <c r="Z553" s="27">
        <f t="shared" si="78"/>
        <v>0.97439999999999993</v>
      </c>
      <c r="AA553" s="28"/>
      <c r="AB553" s="25"/>
      <c r="AC553" s="29" t="s">
        <v>64</v>
      </c>
      <c r="AD553" s="29"/>
      <c r="AE553" s="366"/>
    </row>
    <row r="554" spans="1:31" ht="20.25" customHeight="1">
      <c r="A554" s="356"/>
      <c r="B554" s="276"/>
      <c r="C554" s="258"/>
      <c r="D554" s="258"/>
      <c r="E554" s="258"/>
      <c r="F554" s="258"/>
      <c r="G554" s="258"/>
      <c r="H554" s="258"/>
      <c r="I554" s="337"/>
      <c r="J554" s="258"/>
      <c r="K554" s="258"/>
      <c r="L554" s="261"/>
      <c r="M554" s="261"/>
      <c r="N554" s="258"/>
      <c r="O554" s="258"/>
      <c r="P554" s="264"/>
      <c r="Q554" s="65"/>
      <c r="R554" s="226" t="s">
        <v>741</v>
      </c>
      <c r="S554" s="66"/>
      <c r="T554" s="66"/>
      <c r="U554" s="66"/>
      <c r="V554" s="67">
        <v>1</v>
      </c>
      <c r="W554" s="60" t="s">
        <v>118</v>
      </c>
      <c r="X554" s="58">
        <v>1.8</v>
      </c>
      <c r="Y554" s="58">
        <f t="shared" si="77"/>
        <v>1.8</v>
      </c>
      <c r="Z554" s="58">
        <f t="shared" si="78"/>
        <v>2.0160000000000005</v>
      </c>
      <c r="AA554" s="59"/>
      <c r="AB554" s="60"/>
      <c r="AC554" s="61" t="s">
        <v>64</v>
      </c>
      <c r="AD554" s="61"/>
      <c r="AE554" s="367"/>
    </row>
    <row r="555" spans="1:31" ht="18" customHeight="1">
      <c r="A555" s="356"/>
      <c r="B555" s="278" t="s">
        <v>46</v>
      </c>
      <c r="C555" s="256" t="s">
        <v>47</v>
      </c>
      <c r="D555" s="256" t="s">
        <v>93</v>
      </c>
      <c r="E555" s="256" t="s">
        <v>256</v>
      </c>
      <c r="F555" s="265" t="s">
        <v>50</v>
      </c>
      <c r="G555" s="256" t="s">
        <v>257</v>
      </c>
      <c r="H555" s="256" t="s">
        <v>121</v>
      </c>
      <c r="I555" s="281" t="s">
        <v>742</v>
      </c>
      <c r="J555" s="266" t="s">
        <v>445</v>
      </c>
      <c r="K555" s="256" t="s">
        <v>446</v>
      </c>
      <c r="L555" s="259">
        <v>1</v>
      </c>
      <c r="M555" s="259">
        <v>1</v>
      </c>
      <c r="N555" s="256" t="s">
        <v>743</v>
      </c>
      <c r="O555" s="256" t="s">
        <v>744</v>
      </c>
      <c r="P555" s="262" t="s">
        <v>745</v>
      </c>
      <c r="Q555" s="30"/>
      <c r="R555" s="222"/>
      <c r="S555" s="31"/>
      <c r="T555" s="31"/>
      <c r="U555" s="31"/>
      <c r="V555" s="34"/>
      <c r="W555" s="35"/>
      <c r="X555" s="36"/>
      <c r="Y555" s="36"/>
      <c r="Z555" s="36"/>
      <c r="AA555" s="63"/>
      <c r="AB555" s="35"/>
      <c r="AC555" s="64"/>
      <c r="AD555" s="64"/>
      <c r="AE555" s="292"/>
    </row>
    <row r="556" spans="1:31" ht="18" customHeight="1">
      <c r="A556" s="356"/>
      <c r="B556" s="275"/>
      <c r="C556" s="257"/>
      <c r="D556" s="257"/>
      <c r="E556" s="257"/>
      <c r="F556" s="257"/>
      <c r="G556" s="257"/>
      <c r="H556" s="257"/>
      <c r="I556" s="257"/>
      <c r="J556" s="257"/>
      <c r="K556" s="257"/>
      <c r="L556" s="260"/>
      <c r="M556" s="260"/>
      <c r="N556" s="257"/>
      <c r="O556" s="257"/>
      <c r="P556" s="263"/>
      <c r="Q556" s="22"/>
      <c r="R556" s="221"/>
      <c r="S556" s="23"/>
      <c r="T556" s="23"/>
      <c r="U556" s="23"/>
      <c r="V556" s="26"/>
      <c r="W556" s="25"/>
      <c r="X556" s="27"/>
      <c r="Y556" s="27"/>
      <c r="Z556" s="27"/>
      <c r="AA556" s="28"/>
      <c r="AB556" s="25"/>
      <c r="AC556" s="29"/>
      <c r="AD556" s="29"/>
      <c r="AE556" s="290"/>
    </row>
    <row r="557" spans="1:31" ht="18" customHeight="1">
      <c r="A557" s="356"/>
      <c r="B557" s="275"/>
      <c r="C557" s="257"/>
      <c r="D557" s="257"/>
      <c r="E557" s="257"/>
      <c r="F557" s="257"/>
      <c r="G557" s="257"/>
      <c r="H557" s="257"/>
      <c r="I557" s="257"/>
      <c r="J557" s="257"/>
      <c r="K557" s="257"/>
      <c r="L557" s="260"/>
      <c r="M557" s="260"/>
      <c r="N557" s="257"/>
      <c r="O557" s="257"/>
      <c r="P557" s="263"/>
      <c r="Q557" s="73"/>
      <c r="R557" s="227"/>
      <c r="S557" s="68"/>
      <c r="T557" s="68"/>
      <c r="U557" s="68"/>
      <c r="V557" s="34"/>
      <c r="W557" s="35"/>
      <c r="X557" s="36"/>
      <c r="Y557" s="27"/>
      <c r="Z557" s="27"/>
      <c r="AA557" s="28"/>
      <c r="AB557" s="25"/>
      <c r="AC557" s="29"/>
      <c r="AD557" s="29"/>
      <c r="AE557" s="290"/>
    </row>
    <row r="558" spans="1:31" ht="18" customHeight="1">
      <c r="A558" s="356"/>
      <c r="B558" s="275"/>
      <c r="C558" s="257"/>
      <c r="D558" s="257"/>
      <c r="E558" s="257"/>
      <c r="F558" s="257"/>
      <c r="G558" s="257"/>
      <c r="H558" s="257"/>
      <c r="I558" s="257"/>
      <c r="J558" s="257"/>
      <c r="K558" s="257"/>
      <c r="L558" s="260"/>
      <c r="M558" s="260"/>
      <c r="N558" s="257"/>
      <c r="O558" s="257"/>
      <c r="P558" s="263"/>
      <c r="Q558" s="30"/>
      <c r="R558" s="227"/>
      <c r="S558" s="68"/>
      <c r="T558" s="68"/>
      <c r="U558" s="68"/>
      <c r="V558" s="34"/>
      <c r="W558" s="35"/>
      <c r="X558" s="36"/>
      <c r="Y558" s="27"/>
      <c r="Z558" s="27"/>
      <c r="AA558" s="28"/>
      <c r="AB558" s="25"/>
      <c r="AC558" s="29"/>
      <c r="AD558" s="29"/>
      <c r="AE558" s="290"/>
    </row>
    <row r="559" spans="1:31" ht="51" customHeight="1">
      <c r="A559" s="356"/>
      <c r="B559" s="276"/>
      <c r="C559" s="258"/>
      <c r="D559" s="258"/>
      <c r="E559" s="258"/>
      <c r="F559" s="258"/>
      <c r="G559" s="258"/>
      <c r="H559" s="258"/>
      <c r="I559" s="258"/>
      <c r="J559" s="258"/>
      <c r="K559" s="258"/>
      <c r="L559" s="261"/>
      <c r="M559" s="261"/>
      <c r="N559" s="258"/>
      <c r="O559" s="258"/>
      <c r="P559" s="264"/>
      <c r="Q559" s="65"/>
      <c r="R559" s="226"/>
      <c r="S559" s="66"/>
      <c r="T559" s="66"/>
      <c r="U559" s="66"/>
      <c r="V559" s="67"/>
      <c r="W559" s="60"/>
      <c r="X559" s="58"/>
      <c r="Y559" s="58"/>
      <c r="Z559" s="58"/>
      <c r="AA559" s="59"/>
      <c r="AB559" s="60"/>
      <c r="AC559" s="61"/>
      <c r="AD559" s="61"/>
      <c r="AE559" s="291"/>
    </row>
    <row r="560" spans="1:31" ht="22.5" customHeight="1">
      <c r="A560" s="356"/>
      <c r="B560" s="278" t="s">
        <v>78</v>
      </c>
      <c r="C560" s="256" t="s">
        <v>79</v>
      </c>
      <c r="D560" s="256" t="s">
        <v>105</v>
      </c>
      <c r="E560" s="256" t="s">
        <v>210</v>
      </c>
      <c r="F560" s="265" t="s">
        <v>82</v>
      </c>
      <c r="G560" s="256" t="s">
        <v>107</v>
      </c>
      <c r="H560" s="256" t="s">
        <v>52</v>
      </c>
      <c r="I560" s="281" t="s">
        <v>746</v>
      </c>
      <c r="J560" s="266" t="s">
        <v>452</v>
      </c>
      <c r="K560" s="256" t="s">
        <v>453</v>
      </c>
      <c r="L560" s="284">
        <v>1</v>
      </c>
      <c r="M560" s="284">
        <v>1</v>
      </c>
      <c r="N560" s="256" t="s">
        <v>747</v>
      </c>
      <c r="O560" s="256" t="s">
        <v>748</v>
      </c>
      <c r="P560" s="262" t="s">
        <v>749</v>
      </c>
      <c r="Q560" s="30" t="s">
        <v>115</v>
      </c>
      <c r="R560" s="222" t="s">
        <v>116</v>
      </c>
      <c r="S560" s="31"/>
      <c r="T560" s="32" t="s">
        <v>61</v>
      </c>
      <c r="U560" s="33" t="s">
        <v>62</v>
      </c>
      <c r="V560" s="34"/>
      <c r="W560" s="35"/>
      <c r="X560" s="36"/>
      <c r="Y560" s="36"/>
      <c r="Z560" s="36"/>
      <c r="AA560" s="63">
        <f>+Z561</f>
        <v>0.56999999999999995</v>
      </c>
      <c r="AB560" s="35"/>
      <c r="AC560" s="64"/>
      <c r="AD560" s="64"/>
      <c r="AE560" s="292"/>
    </row>
    <row r="561" spans="1:31" ht="22.5" customHeight="1">
      <c r="A561" s="356"/>
      <c r="B561" s="275"/>
      <c r="C561" s="257"/>
      <c r="D561" s="257"/>
      <c r="E561" s="257"/>
      <c r="F561" s="257"/>
      <c r="G561" s="257"/>
      <c r="H561" s="257"/>
      <c r="I561" s="257"/>
      <c r="J561" s="257"/>
      <c r="K561" s="257"/>
      <c r="L561" s="260"/>
      <c r="M561" s="260"/>
      <c r="N561" s="257"/>
      <c r="O561" s="257"/>
      <c r="P561" s="263"/>
      <c r="Q561" s="22"/>
      <c r="R561" s="221" t="s">
        <v>750</v>
      </c>
      <c r="S561" s="23"/>
      <c r="T561" s="23"/>
      <c r="U561" s="23"/>
      <c r="V561" s="26">
        <v>1</v>
      </c>
      <c r="W561" s="25" t="s">
        <v>63</v>
      </c>
      <c r="X561" s="27">
        <v>0.56999999999999995</v>
      </c>
      <c r="Y561" s="27">
        <f>+V561*X561</f>
        <v>0.56999999999999995</v>
      </c>
      <c r="Z561" s="27">
        <f>+Y561</f>
        <v>0.56999999999999995</v>
      </c>
      <c r="AA561" s="28"/>
      <c r="AB561" s="25"/>
      <c r="AC561" s="29" t="s">
        <v>64</v>
      </c>
      <c r="AD561" s="29"/>
      <c r="AE561" s="290"/>
    </row>
    <row r="562" spans="1:31" ht="22.5" customHeight="1">
      <c r="A562" s="356"/>
      <c r="B562" s="275"/>
      <c r="C562" s="257"/>
      <c r="D562" s="257"/>
      <c r="E562" s="257"/>
      <c r="F562" s="257"/>
      <c r="G562" s="257"/>
      <c r="H562" s="257"/>
      <c r="I562" s="257"/>
      <c r="J562" s="257"/>
      <c r="K562" s="257"/>
      <c r="L562" s="260"/>
      <c r="M562" s="260"/>
      <c r="N562" s="257"/>
      <c r="O562" s="257"/>
      <c r="P562" s="263"/>
      <c r="Q562" s="73"/>
      <c r="R562" s="227"/>
      <c r="S562" s="68"/>
      <c r="T562" s="68"/>
      <c r="U562" s="68"/>
      <c r="V562" s="34"/>
      <c r="W562" s="35"/>
      <c r="X562" s="36"/>
      <c r="Y562" s="27"/>
      <c r="Z562" s="27"/>
      <c r="AA562" s="28"/>
      <c r="AB562" s="25"/>
      <c r="AC562" s="29"/>
      <c r="AD562" s="29"/>
      <c r="AE562" s="290"/>
    </row>
    <row r="563" spans="1:31" ht="22.5" customHeight="1">
      <c r="A563" s="356"/>
      <c r="B563" s="275"/>
      <c r="C563" s="257"/>
      <c r="D563" s="257"/>
      <c r="E563" s="257"/>
      <c r="F563" s="257"/>
      <c r="G563" s="257"/>
      <c r="H563" s="257"/>
      <c r="I563" s="257"/>
      <c r="J563" s="257"/>
      <c r="K563" s="257"/>
      <c r="L563" s="260"/>
      <c r="M563" s="260"/>
      <c r="N563" s="257"/>
      <c r="O563" s="257"/>
      <c r="P563" s="263"/>
      <c r="Q563" s="30"/>
      <c r="R563" s="227"/>
      <c r="S563" s="68"/>
      <c r="T563" s="68"/>
      <c r="U563" s="68"/>
      <c r="V563" s="34"/>
      <c r="W563" s="35"/>
      <c r="X563" s="36"/>
      <c r="Y563" s="27"/>
      <c r="Z563" s="27"/>
      <c r="AA563" s="28"/>
      <c r="AB563" s="25"/>
      <c r="AC563" s="29"/>
      <c r="AD563" s="29"/>
      <c r="AE563" s="290"/>
    </row>
    <row r="564" spans="1:31" ht="22.5" customHeight="1">
      <c r="A564" s="356"/>
      <c r="B564" s="276"/>
      <c r="C564" s="258"/>
      <c r="D564" s="258"/>
      <c r="E564" s="258"/>
      <c r="F564" s="258"/>
      <c r="G564" s="258"/>
      <c r="H564" s="258"/>
      <c r="I564" s="258"/>
      <c r="J564" s="258"/>
      <c r="K564" s="258"/>
      <c r="L564" s="261"/>
      <c r="M564" s="261"/>
      <c r="N564" s="258"/>
      <c r="O564" s="258"/>
      <c r="P564" s="264"/>
      <c r="Q564" s="65"/>
      <c r="R564" s="226"/>
      <c r="S564" s="66"/>
      <c r="T564" s="66"/>
      <c r="U564" s="66"/>
      <c r="V564" s="67"/>
      <c r="W564" s="60"/>
      <c r="X564" s="58"/>
      <c r="Y564" s="58"/>
      <c r="Z564" s="58"/>
      <c r="AA564" s="59"/>
      <c r="AB564" s="60"/>
      <c r="AC564" s="61"/>
      <c r="AD564" s="61"/>
      <c r="AE564" s="291"/>
    </row>
    <row r="565" spans="1:31" ht="18" customHeight="1">
      <c r="A565" s="356"/>
      <c r="B565" s="278" t="s">
        <v>46</v>
      </c>
      <c r="C565" s="256" t="s">
        <v>47</v>
      </c>
      <c r="D565" s="256" t="s">
        <v>48</v>
      </c>
      <c r="E565" s="256" t="s">
        <v>274</v>
      </c>
      <c r="F565" s="265" t="s">
        <v>50</v>
      </c>
      <c r="G565" s="256" t="s">
        <v>67</v>
      </c>
      <c r="H565" s="256" t="s">
        <v>52</v>
      </c>
      <c r="I565" s="281" t="s">
        <v>751</v>
      </c>
      <c r="J565" s="266" t="s">
        <v>192</v>
      </c>
      <c r="K565" s="256" t="s">
        <v>752</v>
      </c>
      <c r="L565" s="284">
        <v>1</v>
      </c>
      <c r="M565" s="284">
        <v>3</v>
      </c>
      <c r="N565" s="256" t="s">
        <v>753</v>
      </c>
      <c r="O565" s="256" t="s">
        <v>754</v>
      </c>
      <c r="P565" s="262" t="s">
        <v>755</v>
      </c>
      <c r="Q565" s="30"/>
      <c r="R565" s="222"/>
      <c r="S565" s="31"/>
      <c r="T565" s="31"/>
      <c r="U565" s="31"/>
      <c r="V565" s="34"/>
      <c r="W565" s="35"/>
      <c r="X565" s="36"/>
      <c r="Y565" s="36"/>
      <c r="Z565" s="36"/>
      <c r="AA565" s="63"/>
      <c r="AB565" s="35"/>
      <c r="AC565" s="64"/>
      <c r="AD565" s="64"/>
      <c r="AE565" s="292"/>
    </row>
    <row r="566" spans="1:31" ht="18" customHeight="1">
      <c r="A566" s="356"/>
      <c r="B566" s="275"/>
      <c r="C566" s="257"/>
      <c r="D566" s="257"/>
      <c r="E566" s="257"/>
      <c r="F566" s="257"/>
      <c r="G566" s="257"/>
      <c r="H566" s="257"/>
      <c r="I566" s="257"/>
      <c r="J566" s="257"/>
      <c r="K566" s="257"/>
      <c r="L566" s="260"/>
      <c r="M566" s="260"/>
      <c r="N566" s="257"/>
      <c r="O566" s="257"/>
      <c r="P566" s="263"/>
      <c r="Q566" s="22"/>
      <c r="R566" s="221"/>
      <c r="S566" s="23"/>
      <c r="T566" s="23"/>
      <c r="U566" s="23"/>
      <c r="V566" s="26"/>
      <c r="W566" s="25"/>
      <c r="X566" s="27"/>
      <c r="Y566" s="27"/>
      <c r="Z566" s="27"/>
      <c r="AA566" s="28"/>
      <c r="AB566" s="25"/>
      <c r="AC566" s="29"/>
      <c r="AD566" s="29"/>
      <c r="AE566" s="290"/>
    </row>
    <row r="567" spans="1:31" ht="18" customHeight="1">
      <c r="A567" s="356"/>
      <c r="B567" s="275"/>
      <c r="C567" s="257"/>
      <c r="D567" s="257"/>
      <c r="E567" s="257"/>
      <c r="F567" s="257"/>
      <c r="G567" s="257"/>
      <c r="H567" s="257"/>
      <c r="I567" s="257"/>
      <c r="J567" s="257"/>
      <c r="K567" s="257"/>
      <c r="L567" s="260"/>
      <c r="M567" s="260"/>
      <c r="N567" s="257"/>
      <c r="O567" s="257"/>
      <c r="P567" s="263"/>
      <c r="Q567" s="73"/>
      <c r="R567" s="227"/>
      <c r="S567" s="68"/>
      <c r="T567" s="68"/>
      <c r="U567" s="68"/>
      <c r="V567" s="34"/>
      <c r="W567" s="35"/>
      <c r="X567" s="36"/>
      <c r="Y567" s="27"/>
      <c r="Z567" s="27"/>
      <c r="AA567" s="28"/>
      <c r="AB567" s="25"/>
      <c r="AC567" s="29"/>
      <c r="AD567" s="29"/>
      <c r="AE567" s="290"/>
    </row>
    <row r="568" spans="1:31" ht="18" customHeight="1">
      <c r="A568" s="357"/>
      <c r="B568" s="275"/>
      <c r="C568" s="257"/>
      <c r="D568" s="257"/>
      <c r="E568" s="257"/>
      <c r="F568" s="257"/>
      <c r="G568" s="257"/>
      <c r="H568" s="257"/>
      <c r="I568" s="257"/>
      <c r="J568" s="257"/>
      <c r="K568" s="257"/>
      <c r="L568" s="260"/>
      <c r="M568" s="260"/>
      <c r="N568" s="257"/>
      <c r="O568" s="257"/>
      <c r="P568" s="263"/>
      <c r="Q568" s="30"/>
      <c r="R568" s="227"/>
      <c r="S568" s="68"/>
      <c r="T568" s="68"/>
      <c r="U568" s="68"/>
      <c r="V568" s="34"/>
      <c r="W568" s="35"/>
      <c r="X568" s="36"/>
      <c r="Y568" s="27"/>
      <c r="Z568" s="27"/>
      <c r="AA568" s="28"/>
      <c r="AB568" s="25"/>
      <c r="AC568" s="29"/>
      <c r="AD568" s="29"/>
      <c r="AE568" s="290"/>
    </row>
    <row r="569" spans="1:31" ht="52.5" customHeight="1">
      <c r="A569" s="358" t="s">
        <v>734</v>
      </c>
      <c r="B569" s="276"/>
      <c r="C569" s="258"/>
      <c r="D569" s="258"/>
      <c r="E569" s="258"/>
      <c r="F569" s="258"/>
      <c r="G569" s="258"/>
      <c r="H569" s="258"/>
      <c r="I569" s="258"/>
      <c r="J569" s="258"/>
      <c r="K569" s="258"/>
      <c r="L569" s="261"/>
      <c r="M569" s="261"/>
      <c r="N569" s="258"/>
      <c r="O569" s="258"/>
      <c r="P569" s="264"/>
      <c r="Q569" s="65"/>
      <c r="R569" s="226"/>
      <c r="S569" s="66"/>
      <c r="T569" s="66"/>
      <c r="U569" s="66"/>
      <c r="V569" s="67"/>
      <c r="W569" s="60"/>
      <c r="X569" s="58"/>
      <c r="Y569" s="58"/>
      <c r="Z569" s="58"/>
      <c r="AA569" s="59"/>
      <c r="AB569" s="60"/>
      <c r="AC569" s="61"/>
      <c r="AD569" s="61"/>
      <c r="AE569" s="291"/>
    </row>
    <row r="570" spans="1:31" ht="33.75" customHeight="1">
      <c r="A570" s="356"/>
      <c r="B570" s="278" t="s">
        <v>46</v>
      </c>
      <c r="C570" s="256" t="s">
        <v>47</v>
      </c>
      <c r="D570" s="256" t="s">
        <v>48</v>
      </c>
      <c r="E570" s="256" t="s">
        <v>274</v>
      </c>
      <c r="F570" s="265" t="s">
        <v>50</v>
      </c>
      <c r="G570" s="256" t="s">
        <v>67</v>
      </c>
      <c r="H570" s="256" t="s">
        <v>52</v>
      </c>
      <c r="I570" s="281" t="s">
        <v>756</v>
      </c>
      <c r="J570" s="266" t="s">
        <v>201</v>
      </c>
      <c r="K570" s="256" t="s">
        <v>757</v>
      </c>
      <c r="L570" s="284">
        <v>1</v>
      </c>
      <c r="M570" s="284">
        <v>1</v>
      </c>
      <c r="N570" s="256" t="s">
        <v>758</v>
      </c>
      <c r="O570" s="256" t="s">
        <v>759</v>
      </c>
      <c r="P570" s="262" t="s">
        <v>755</v>
      </c>
      <c r="Q570" s="30" t="s">
        <v>185</v>
      </c>
      <c r="R570" s="222" t="s">
        <v>186</v>
      </c>
      <c r="S570" s="31"/>
      <c r="T570" s="32" t="s">
        <v>61</v>
      </c>
      <c r="U570" s="33" t="s">
        <v>62</v>
      </c>
      <c r="V570" s="34"/>
      <c r="W570" s="35"/>
      <c r="X570" s="36"/>
      <c r="Y570" s="36"/>
      <c r="Z570" s="36"/>
      <c r="AA570" s="63">
        <f>+SUM(Z571:Z574)</f>
        <v>161.28000000000003</v>
      </c>
      <c r="AB570" s="35"/>
      <c r="AC570" s="64"/>
      <c r="AD570" s="64"/>
      <c r="AE570" s="292"/>
    </row>
    <row r="571" spans="1:31" ht="22.5" customHeight="1">
      <c r="A571" s="356"/>
      <c r="B571" s="275"/>
      <c r="C571" s="257"/>
      <c r="D571" s="257"/>
      <c r="E571" s="257"/>
      <c r="F571" s="257"/>
      <c r="G571" s="257"/>
      <c r="H571" s="257"/>
      <c r="I571" s="257"/>
      <c r="J571" s="257"/>
      <c r="K571" s="257"/>
      <c r="L571" s="260"/>
      <c r="M571" s="260"/>
      <c r="N571" s="257"/>
      <c r="O571" s="257"/>
      <c r="P571" s="263"/>
      <c r="Q571" s="22"/>
      <c r="R571" s="221" t="s">
        <v>187</v>
      </c>
      <c r="S571" s="23"/>
      <c r="T571" s="23"/>
      <c r="U571" s="23"/>
      <c r="V571" s="26">
        <v>4</v>
      </c>
      <c r="W571" s="25" t="s">
        <v>63</v>
      </c>
      <c r="X571" s="27">
        <v>9</v>
      </c>
      <c r="Y571" s="27">
        <f t="shared" ref="Y571:Y574" si="79">+V571*X571</f>
        <v>36</v>
      </c>
      <c r="Z571" s="27">
        <f t="shared" ref="Z571:Z574" si="80">+Y571*1.12</f>
        <v>40.320000000000007</v>
      </c>
      <c r="AA571" s="28"/>
      <c r="AB571" s="25"/>
      <c r="AC571" s="29" t="s">
        <v>64</v>
      </c>
      <c r="AD571" s="29"/>
      <c r="AE571" s="290"/>
    </row>
    <row r="572" spans="1:31" ht="22.5" customHeight="1">
      <c r="A572" s="356"/>
      <c r="B572" s="275"/>
      <c r="C572" s="257"/>
      <c r="D572" s="257"/>
      <c r="E572" s="257"/>
      <c r="F572" s="257"/>
      <c r="G572" s="257"/>
      <c r="H572" s="257"/>
      <c r="I572" s="257"/>
      <c r="J572" s="257"/>
      <c r="K572" s="257"/>
      <c r="L572" s="260"/>
      <c r="M572" s="260"/>
      <c r="N572" s="257"/>
      <c r="O572" s="257"/>
      <c r="P572" s="263"/>
      <c r="Q572" s="73"/>
      <c r="R572" s="227" t="s">
        <v>187</v>
      </c>
      <c r="S572" s="68"/>
      <c r="T572" s="68"/>
      <c r="U572" s="68"/>
      <c r="V572" s="34">
        <v>4</v>
      </c>
      <c r="W572" s="35" t="s">
        <v>63</v>
      </c>
      <c r="X572" s="36">
        <v>9</v>
      </c>
      <c r="Y572" s="27">
        <f t="shared" si="79"/>
        <v>36</v>
      </c>
      <c r="Z572" s="27">
        <f t="shared" si="80"/>
        <v>40.320000000000007</v>
      </c>
      <c r="AA572" s="28"/>
      <c r="AB572" s="25"/>
      <c r="AC572" s="29" t="s">
        <v>64</v>
      </c>
      <c r="AD572" s="29"/>
      <c r="AE572" s="290"/>
    </row>
    <row r="573" spans="1:31" ht="22.5" customHeight="1">
      <c r="A573" s="356"/>
      <c r="B573" s="275"/>
      <c r="C573" s="257"/>
      <c r="D573" s="257"/>
      <c r="E573" s="257"/>
      <c r="F573" s="257"/>
      <c r="G573" s="257"/>
      <c r="H573" s="257"/>
      <c r="I573" s="257"/>
      <c r="J573" s="257"/>
      <c r="K573" s="257"/>
      <c r="L573" s="260"/>
      <c r="M573" s="260"/>
      <c r="N573" s="257"/>
      <c r="O573" s="257"/>
      <c r="P573" s="263"/>
      <c r="Q573" s="30"/>
      <c r="R573" s="227" t="s">
        <v>188</v>
      </c>
      <c r="S573" s="68"/>
      <c r="T573" s="68"/>
      <c r="U573" s="68"/>
      <c r="V573" s="34">
        <v>4</v>
      </c>
      <c r="W573" s="35" t="s">
        <v>63</v>
      </c>
      <c r="X573" s="36">
        <v>9</v>
      </c>
      <c r="Y573" s="27">
        <f t="shared" si="79"/>
        <v>36</v>
      </c>
      <c r="Z573" s="27">
        <f t="shared" si="80"/>
        <v>40.320000000000007</v>
      </c>
      <c r="AA573" s="28"/>
      <c r="AB573" s="25"/>
      <c r="AC573" s="29" t="s">
        <v>64</v>
      </c>
      <c r="AD573" s="29"/>
      <c r="AE573" s="290"/>
    </row>
    <row r="574" spans="1:31" ht="22.5" customHeight="1">
      <c r="A574" s="359"/>
      <c r="B574" s="276"/>
      <c r="C574" s="258"/>
      <c r="D574" s="258"/>
      <c r="E574" s="258"/>
      <c r="F574" s="258"/>
      <c r="G574" s="258"/>
      <c r="H574" s="258"/>
      <c r="I574" s="258"/>
      <c r="J574" s="258"/>
      <c r="K574" s="258"/>
      <c r="L574" s="261"/>
      <c r="M574" s="261"/>
      <c r="N574" s="258"/>
      <c r="O574" s="258"/>
      <c r="P574" s="264"/>
      <c r="Q574" s="65"/>
      <c r="R574" s="226" t="s">
        <v>190</v>
      </c>
      <c r="S574" s="66"/>
      <c r="T574" s="66"/>
      <c r="U574" s="66"/>
      <c r="V574" s="67">
        <v>4</v>
      </c>
      <c r="W574" s="60" t="s">
        <v>63</v>
      </c>
      <c r="X574" s="58">
        <v>9</v>
      </c>
      <c r="Y574" s="58">
        <f t="shared" si="79"/>
        <v>36</v>
      </c>
      <c r="Z574" s="58">
        <f t="shared" si="80"/>
        <v>40.320000000000007</v>
      </c>
      <c r="AA574" s="59"/>
      <c r="AB574" s="60"/>
      <c r="AC574" s="61" t="s">
        <v>64</v>
      </c>
      <c r="AD574" s="61"/>
      <c r="AE574" s="291"/>
    </row>
    <row r="575" spans="1:31" ht="22.5" customHeight="1">
      <c r="A575" s="360"/>
      <c r="B575" s="75"/>
      <c r="C575" s="75"/>
      <c r="D575" s="75"/>
      <c r="E575" s="75"/>
      <c r="F575" s="75"/>
      <c r="G575" s="75"/>
      <c r="H575" s="75"/>
      <c r="I575" s="75"/>
      <c r="J575" s="75"/>
      <c r="K575" s="75"/>
      <c r="L575" s="75"/>
      <c r="M575" s="75"/>
      <c r="N575" s="75"/>
      <c r="O575" s="75"/>
      <c r="P575" s="76"/>
      <c r="Q575" s="362" t="s">
        <v>760</v>
      </c>
      <c r="R575" s="363"/>
      <c r="S575" s="363"/>
      <c r="T575" s="363"/>
      <c r="U575" s="363"/>
      <c r="V575" s="363"/>
      <c r="W575" s="363"/>
      <c r="X575" s="363"/>
      <c r="Y575" s="364"/>
      <c r="Z575" s="77" t="s">
        <v>208</v>
      </c>
      <c r="AA575" s="80">
        <f>SUM(AA550:AA574)</f>
        <v>186.06440000000003</v>
      </c>
      <c r="AB575" s="287"/>
      <c r="AC575" s="286"/>
      <c r="AD575" s="286"/>
      <c r="AE575" s="288"/>
    </row>
    <row r="576" spans="1:31" ht="30" customHeight="1">
      <c r="A576" s="79"/>
      <c r="B576" s="75"/>
      <c r="C576" s="75"/>
      <c r="D576" s="75"/>
      <c r="E576" s="75"/>
      <c r="F576" s="75"/>
      <c r="G576" s="75"/>
      <c r="H576" s="75"/>
      <c r="I576" s="75"/>
      <c r="J576" s="75"/>
      <c r="K576" s="75"/>
      <c r="L576" s="75"/>
      <c r="M576" s="75"/>
      <c r="N576" s="75"/>
      <c r="O576" s="75"/>
      <c r="P576" s="76"/>
      <c r="Q576" s="362" t="s">
        <v>761</v>
      </c>
      <c r="R576" s="363"/>
      <c r="S576" s="363"/>
      <c r="T576" s="363"/>
      <c r="U576" s="363"/>
      <c r="V576" s="363"/>
      <c r="W576" s="363"/>
      <c r="X576" s="363"/>
      <c r="Y576" s="364"/>
      <c r="Z576" s="77" t="s">
        <v>208</v>
      </c>
      <c r="AA576" s="78">
        <f>+AA73+AA149+AA210+AA246+AA272+AA314+AA340+AA366+AA392+AA419+AA445+AA471+AA497+AA523+AA549+AA575</f>
        <v>99500.699234782587</v>
      </c>
      <c r="AB576" s="287"/>
      <c r="AC576" s="286"/>
      <c r="AD576" s="286"/>
      <c r="AE576" s="288"/>
    </row>
    <row r="577" spans="1:31" ht="15.75" customHeight="1">
      <c r="A577" s="100"/>
      <c r="B577" s="101" t="s">
        <v>762</v>
      </c>
      <c r="C577" s="102" t="s">
        <v>763</v>
      </c>
      <c r="D577" s="103"/>
      <c r="E577" s="103"/>
      <c r="F577" s="103"/>
      <c r="G577" s="103"/>
      <c r="H577" s="103"/>
      <c r="I577" s="103"/>
      <c r="J577" s="103"/>
      <c r="K577" s="103"/>
      <c r="L577" s="103"/>
      <c r="M577" s="103"/>
      <c r="N577" s="103"/>
      <c r="O577" s="103"/>
      <c r="P577" s="103"/>
      <c r="Q577" s="104"/>
      <c r="R577" s="100"/>
      <c r="S577" s="100"/>
      <c r="T577" s="100"/>
      <c r="U577" s="100"/>
      <c r="V577" s="100"/>
      <c r="W577" s="100"/>
      <c r="X577" s="100"/>
      <c r="Y577" s="100"/>
      <c r="Z577" s="100"/>
      <c r="AA577" s="105"/>
      <c r="AB577" s="100"/>
      <c r="AC577" s="100"/>
      <c r="AD577" s="100"/>
      <c r="AE577" s="100"/>
    </row>
    <row r="578" spans="1:31" ht="15.75" customHeight="1">
      <c r="A578" s="100"/>
      <c r="B578" s="101" t="s">
        <v>764</v>
      </c>
      <c r="C578" s="106">
        <v>44725</v>
      </c>
      <c r="D578" s="103"/>
      <c r="E578" s="103"/>
      <c r="F578" s="103"/>
      <c r="G578" s="103"/>
      <c r="H578" s="103"/>
      <c r="I578" s="103"/>
      <c r="J578" s="103"/>
      <c r="K578" s="103"/>
      <c r="L578" s="103"/>
      <c r="M578" s="103"/>
      <c r="N578" s="103"/>
      <c r="O578" s="103"/>
      <c r="P578" s="103"/>
      <c r="Q578" s="104"/>
      <c r="R578" s="100"/>
      <c r="S578" s="100"/>
      <c r="T578" s="100"/>
      <c r="U578" s="100"/>
      <c r="V578" s="100"/>
      <c r="W578" s="100"/>
      <c r="X578" s="100"/>
      <c r="Y578" s="100"/>
      <c r="Z578" s="100"/>
      <c r="AA578" s="105"/>
      <c r="AB578" s="100"/>
      <c r="AC578" s="100"/>
      <c r="AD578" s="100"/>
      <c r="AE578" s="100"/>
    </row>
    <row r="579" spans="1:31" ht="36.75" customHeight="1">
      <c r="A579" s="100"/>
      <c r="B579" s="107" t="s">
        <v>765</v>
      </c>
      <c r="C579" s="108">
        <v>44883</v>
      </c>
      <c r="D579" s="103"/>
      <c r="E579" s="103"/>
      <c r="F579" s="103"/>
      <c r="G579" s="103"/>
      <c r="H579" s="103"/>
      <c r="I579" s="103"/>
      <c r="J579" s="103"/>
      <c r="K579" s="103"/>
      <c r="L579" s="103"/>
      <c r="M579" s="103"/>
      <c r="N579" s="103"/>
      <c r="O579" s="103"/>
      <c r="P579" s="103"/>
      <c r="Q579" s="294" t="s">
        <v>766</v>
      </c>
      <c r="R579" s="295"/>
      <c r="S579" s="295"/>
      <c r="T579" s="109"/>
      <c r="U579" s="109"/>
      <c r="V579" s="109"/>
      <c r="W579" s="100"/>
      <c r="X579" s="100"/>
      <c r="Y579" s="100"/>
      <c r="Z579" s="100"/>
      <c r="AA579" s="105"/>
      <c r="AB579" s="100"/>
      <c r="AC579" s="100"/>
      <c r="AD579" s="100"/>
      <c r="AE579" s="100"/>
    </row>
    <row r="580" spans="1:31" ht="15.75" customHeight="1">
      <c r="A580" s="100"/>
      <c r="B580" s="103" t="s">
        <v>767</v>
      </c>
      <c r="C580" s="103"/>
      <c r="D580" s="103"/>
      <c r="E580" s="103"/>
      <c r="F580" s="103"/>
      <c r="G580" s="103"/>
      <c r="H580" s="103"/>
      <c r="I580" s="103"/>
      <c r="J580" s="103"/>
      <c r="K580" s="103"/>
      <c r="L580" s="103"/>
      <c r="M580" s="103"/>
      <c r="N580" s="103"/>
      <c r="O580" s="103"/>
      <c r="P580" s="103"/>
      <c r="Q580" s="110"/>
      <c r="R580" s="110"/>
      <c r="S580" s="110"/>
      <c r="T580" s="110"/>
      <c r="U580" s="110"/>
      <c r="V580" s="110"/>
      <c r="W580" s="100"/>
      <c r="X580" s="100"/>
      <c r="Y580" s="100"/>
      <c r="Z580" s="100"/>
      <c r="AA580" s="105"/>
      <c r="AB580" s="100"/>
      <c r="AC580" s="100"/>
      <c r="AD580" s="100"/>
      <c r="AE580" s="100"/>
    </row>
    <row r="581" spans="1:31" ht="15.75" customHeight="1">
      <c r="A581" s="100"/>
      <c r="B581" s="111" t="s">
        <v>768</v>
      </c>
      <c r="C581" s="103"/>
      <c r="D581" s="103"/>
      <c r="E581" s="103"/>
      <c r="F581" s="103"/>
      <c r="G581" s="103"/>
      <c r="H581" s="103"/>
      <c r="I581" s="103"/>
      <c r="J581" s="103"/>
      <c r="K581" s="103"/>
      <c r="L581" s="103"/>
      <c r="M581" s="103"/>
      <c r="N581" s="103"/>
      <c r="O581" s="103"/>
      <c r="P581" s="103"/>
      <c r="Q581" s="112" t="s">
        <v>769</v>
      </c>
      <c r="R581" s="113" t="s">
        <v>770</v>
      </c>
      <c r="S581" s="114" t="s">
        <v>771</v>
      </c>
      <c r="T581" s="100"/>
      <c r="U581" s="100"/>
      <c r="V581" s="100"/>
      <c r="W581" s="100"/>
      <c r="X581" s="105"/>
      <c r="Y581" s="100"/>
      <c r="Z581" s="100"/>
      <c r="AA581" s="100"/>
      <c r="AB581" s="100"/>
      <c r="AC581" s="100"/>
      <c r="AD581" s="100"/>
      <c r="AE581" s="100"/>
    </row>
    <row r="582" spans="1:31" ht="15.75" customHeight="1">
      <c r="A582" s="100"/>
      <c r="B582" s="103"/>
      <c r="C582" s="103"/>
      <c r="D582" s="103"/>
      <c r="E582" s="103"/>
      <c r="F582" s="103"/>
      <c r="G582" s="103"/>
      <c r="H582" s="103"/>
      <c r="I582" s="103"/>
      <c r="J582" s="103"/>
      <c r="K582" s="103"/>
      <c r="L582" s="103"/>
      <c r="M582" s="103"/>
      <c r="N582" s="103"/>
      <c r="O582" s="103"/>
      <c r="P582" s="103"/>
      <c r="Q582" s="115" t="s">
        <v>59</v>
      </c>
      <c r="R582" s="236" t="s">
        <v>60</v>
      </c>
      <c r="S582" s="116">
        <f>+AA10</f>
        <v>4383.6000000000004</v>
      </c>
      <c r="T582" s="100"/>
      <c r="U582" s="100"/>
      <c r="V582" s="100"/>
      <c r="W582" s="100"/>
      <c r="X582" s="105"/>
      <c r="Y582" s="100"/>
      <c r="Z582" s="100"/>
      <c r="AA582" s="100"/>
      <c r="AB582" s="100"/>
      <c r="AC582" s="100"/>
      <c r="AD582" s="100"/>
      <c r="AE582" s="100"/>
    </row>
    <row r="583" spans="1:31" ht="15.75" customHeight="1">
      <c r="A583" s="100"/>
      <c r="B583" s="103"/>
      <c r="C583" s="103"/>
      <c r="D583" s="103"/>
      <c r="E583" s="103"/>
      <c r="F583" s="103"/>
      <c r="G583" s="103"/>
      <c r="H583" s="103"/>
      <c r="I583" s="103"/>
      <c r="J583" s="103"/>
      <c r="K583" s="103"/>
      <c r="L583" s="103"/>
      <c r="M583" s="103"/>
      <c r="N583" s="103"/>
      <c r="O583" s="103"/>
      <c r="P583" s="103"/>
      <c r="Q583" s="115" t="s">
        <v>65</v>
      </c>
      <c r="R583" s="236" t="s">
        <v>66</v>
      </c>
      <c r="S583" s="116">
        <f>+AA12</f>
        <v>17092.400000000001</v>
      </c>
      <c r="T583" s="100"/>
      <c r="U583" s="100"/>
      <c r="V583" s="100"/>
      <c r="W583" s="100"/>
      <c r="X583" s="105"/>
      <c r="Y583" s="100"/>
      <c r="Z583" s="100"/>
      <c r="AA583" s="100"/>
      <c r="AB583" s="100"/>
      <c r="AC583" s="100"/>
      <c r="AD583" s="100"/>
      <c r="AE583" s="100"/>
    </row>
    <row r="584" spans="1:31" ht="16.5">
      <c r="A584" s="100"/>
      <c r="B584" s="103"/>
      <c r="C584" s="103"/>
      <c r="D584" s="103"/>
      <c r="E584" s="103"/>
      <c r="F584" s="103"/>
      <c r="G584" s="103"/>
      <c r="H584" s="103"/>
      <c r="I584" s="103"/>
      <c r="J584" s="103"/>
      <c r="K584" s="103"/>
      <c r="L584" s="103"/>
      <c r="M584" s="103"/>
      <c r="N584" s="103"/>
      <c r="O584" s="103"/>
      <c r="P584" s="103"/>
      <c r="Q584" s="115" t="s">
        <v>74</v>
      </c>
      <c r="R584" s="236" t="s">
        <v>75</v>
      </c>
      <c r="S584" s="116">
        <f>+AA14</f>
        <v>240</v>
      </c>
      <c r="T584" s="100"/>
      <c r="U584" s="100"/>
      <c r="V584" s="100"/>
      <c r="W584" s="100"/>
      <c r="X584" s="105"/>
      <c r="Y584" s="100"/>
      <c r="Z584" s="100"/>
      <c r="AA584" s="100"/>
      <c r="AB584" s="100"/>
      <c r="AC584" s="100"/>
      <c r="AD584" s="100"/>
      <c r="AE584" s="100"/>
    </row>
    <row r="585" spans="1:31" ht="34.5" customHeight="1">
      <c r="A585" s="100"/>
      <c r="B585" s="103"/>
      <c r="C585" s="103"/>
      <c r="D585" s="103"/>
      <c r="E585" s="103"/>
      <c r="F585" s="103"/>
      <c r="G585" s="103"/>
      <c r="H585" s="103"/>
      <c r="I585" s="103"/>
      <c r="J585" s="103"/>
      <c r="K585" s="103"/>
      <c r="L585" s="103"/>
      <c r="M585" s="103"/>
      <c r="N585" s="103"/>
      <c r="O585" s="103"/>
      <c r="P585" s="103"/>
      <c r="Q585" s="115" t="s">
        <v>130</v>
      </c>
      <c r="R585" s="236" t="s">
        <v>131</v>
      </c>
      <c r="S585" s="116">
        <f>+AA35</f>
        <v>0</v>
      </c>
      <c r="T585" s="100"/>
      <c r="U585" s="100"/>
      <c r="V585" s="100"/>
      <c r="W585" s="100"/>
      <c r="X585" s="105"/>
      <c r="Y585" s="100"/>
      <c r="Z585" s="100"/>
      <c r="AA585" s="100"/>
      <c r="AB585" s="100"/>
      <c r="AC585" s="100"/>
      <c r="AD585" s="100"/>
      <c r="AE585" s="100"/>
    </row>
    <row r="586" spans="1:31" ht="15.75" customHeight="1">
      <c r="A586" s="100"/>
      <c r="B586" s="103"/>
      <c r="C586" s="103"/>
      <c r="D586" s="103"/>
      <c r="E586" s="103"/>
      <c r="F586" s="103"/>
      <c r="G586" s="103"/>
      <c r="H586" s="103"/>
      <c r="I586" s="103"/>
      <c r="J586" s="103"/>
      <c r="K586" s="103"/>
      <c r="L586" s="103"/>
      <c r="M586" s="103"/>
      <c r="N586" s="103"/>
      <c r="O586" s="103"/>
      <c r="P586" s="103"/>
      <c r="Q586" s="115" t="s">
        <v>76</v>
      </c>
      <c r="R586" s="236" t="s">
        <v>77</v>
      </c>
      <c r="S586" s="116">
        <f>+AA16</f>
        <v>400</v>
      </c>
      <c r="T586" s="100"/>
      <c r="U586" s="100"/>
      <c r="V586" s="100"/>
      <c r="W586" s="100"/>
      <c r="X586" s="105"/>
      <c r="Y586" s="100"/>
      <c r="Z586" s="100"/>
      <c r="AA586" s="100"/>
      <c r="AB586" s="100"/>
      <c r="AC586" s="100"/>
      <c r="AD586" s="100"/>
      <c r="AE586" s="100"/>
    </row>
    <row r="587" spans="1:31" ht="15.75" customHeight="1">
      <c r="A587" s="100"/>
      <c r="B587" s="103"/>
      <c r="C587" s="103"/>
      <c r="D587" s="103"/>
      <c r="E587" s="103"/>
      <c r="F587" s="103"/>
      <c r="G587" s="103"/>
      <c r="H587" s="103"/>
      <c r="I587" s="103"/>
      <c r="J587" s="103"/>
      <c r="K587" s="103"/>
      <c r="L587" s="103"/>
      <c r="M587" s="103"/>
      <c r="N587" s="103"/>
      <c r="O587" s="103"/>
      <c r="P587" s="103"/>
      <c r="Q587" s="117" t="s">
        <v>489</v>
      </c>
      <c r="R587" s="236" t="s">
        <v>91</v>
      </c>
      <c r="S587" s="116">
        <f>AA287</f>
        <v>2749.43</v>
      </c>
      <c r="T587" s="100"/>
      <c r="U587" s="100"/>
      <c r="V587" s="100"/>
      <c r="W587" s="100"/>
      <c r="X587" s="105"/>
      <c r="Y587" s="100"/>
      <c r="Z587" s="100"/>
      <c r="AA587" s="100"/>
      <c r="AB587" s="100"/>
      <c r="AC587" s="100"/>
      <c r="AD587" s="100"/>
      <c r="AE587" s="100"/>
    </row>
    <row r="588" spans="1:31" ht="15.75" customHeight="1">
      <c r="A588" s="100"/>
      <c r="B588" s="103"/>
      <c r="C588" s="103"/>
      <c r="D588" s="103"/>
      <c r="E588" s="103"/>
      <c r="F588" s="103"/>
      <c r="G588" s="103"/>
      <c r="H588" s="103"/>
      <c r="I588" s="103"/>
      <c r="J588" s="103"/>
      <c r="K588" s="103"/>
      <c r="L588" s="103"/>
      <c r="M588" s="103"/>
      <c r="N588" s="103"/>
      <c r="O588" s="103"/>
      <c r="P588" s="103"/>
      <c r="Q588" s="115" t="s">
        <v>90</v>
      </c>
      <c r="R588" s="236" t="s">
        <v>91</v>
      </c>
      <c r="S588" s="116">
        <f>+AA20</f>
        <v>11100.256799999999</v>
      </c>
      <c r="T588" s="100"/>
      <c r="U588" s="100"/>
      <c r="V588" s="100"/>
      <c r="W588" s="100"/>
      <c r="X588" s="105"/>
      <c r="Y588" s="100"/>
      <c r="Z588" s="100"/>
      <c r="AA588" s="100"/>
      <c r="AB588" s="100"/>
      <c r="AC588" s="100"/>
      <c r="AD588" s="100"/>
      <c r="AE588" s="100"/>
    </row>
    <row r="589" spans="1:31" ht="15.75" customHeight="1">
      <c r="A589" s="100"/>
      <c r="B589" s="103"/>
      <c r="C589" s="103"/>
      <c r="D589" s="103"/>
      <c r="E589" s="103"/>
      <c r="F589" s="103"/>
      <c r="G589" s="103"/>
      <c r="H589" s="103"/>
      <c r="I589" s="103"/>
      <c r="J589" s="103"/>
      <c r="K589" s="103"/>
      <c r="L589" s="103"/>
      <c r="M589" s="103"/>
      <c r="N589" s="103"/>
      <c r="O589" s="103"/>
      <c r="P589" s="103"/>
      <c r="Q589" s="115" t="s">
        <v>101</v>
      </c>
      <c r="R589" s="236" t="s">
        <v>102</v>
      </c>
      <c r="S589" s="116">
        <f>+AA22</f>
        <v>3600</v>
      </c>
      <c r="T589" s="100"/>
      <c r="U589" s="100"/>
      <c r="V589" s="100"/>
      <c r="W589" s="100"/>
      <c r="X589" s="105"/>
      <c r="Y589" s="100"/>
      <c r="Z589" s="100"/>
      <c r="AA589" s="100"/>
      <c r="AB589" s="100"/>
      <c r="AC589" s="100"/>
      <c r="AD589" s="100"/>
      <c r="AE589" s="100"/>
    </row>
    <row r="590" spans="1:31" ht="15.75" customHeight="1">
      <c r="A590" s="100"/>
      <c r="B590" s="103"/>
      <c r="C590" s="103"/>
      <c r="D590" s="103"/>
      <c r="E590" s="103"/>
      <c r="F590" s="103"/>
      <c r="G590" s="103"/>
      <c r="H590" s="103"/>
      <c r="I590" s="103"/>
      <c r="J590" s="103"/>
      <c r="K590" s="103"/>
      <c r="L590" s="103"/>
      <c r="M590" s="103"/>
      <c r="N590" s="103"/>
      <c r="O590" s="103"/>
      <c r="P590" s="103"/>
      <c r="Q590" s="115" t="s">
        <v>104</v>
      </c>
      <c r="R590" s="236" t="s">
        <v>102</v>
      </c>
      <c r="S590" s="116">
        <f>+AA24</f>
        <v>9153.99</v>
      </c>
      <c r="T590" s="100"/>
      <c r="U590" s="100"/>
      <c r="V590" s="100"/>
      <c r="W590" s="100"/>
      <c r="X590" s="105"/>
      <c r="Y590" s="100"/>
      <c r="Z590" s="100"/>
      <c r="AA590" s="100"/>
      <c r="AB590" s="100"/>
      <c r="AC590" s="100"/>
      <c r="AD590" s="100"/>
      <c r="AE590" s="100"/>
    </row>
    <row r="591" spans="1:31" ht="15.75" customHeight="1">
      <c r="A591" s="100"/>
      <c r="B591" s="103"/>
      <c r="C591" s="103"/>
      <c r="D591" s="103"/>
      <c r="E591" s="103"/>
      <c r="F591" s="103"/>
      <c r="G591" s="103"/>
      <c r="H591" s="103"/>
      <c r="I591" s="103"/>
      <c r="J591" s="103"/>
      <c r="K591" s="103"/>
      <c r="L591" s="103"/>
      <c r="M591" s="103"/>
      <c r="N591" s="103"/>
      <c r="O591" s="103"/>
      <c r="P591" s="103"/>
      <c r="Q591" s="115" t="s">
        <v>114</v>
      </c>
      <c r="R591" s="236" t="s">
        <v>102</v>
      </c>
      <c r="S591" s="116">
        <f>+AA27</f>
        <v>1977.6</v>
      </c>
      <c r="T591" s="100"/>
      <c r="U591" s="100"/>
      <c r="V591" s="100"/>
      <c r="W591" s="100"/>
      <c r="X591" s="105"/>
      <c r="Y591" s="100"/>
      <c r="Z591" s="100"/>
      <c r="AA591" s="100"/>
      <c r="AB591" s="100"/>
      <c r="AC591" s="100"/>
      <c r="AD591" s="100"/>
      <c r="AE591" s="100"/>
    </row>
    <row r="592" spans="1:31" ht="15.75" customHeight="1">
      <c r="A592" s="100"/>
      <c r="B592" s="103"/>
      <c r="C592" s="103"/>
      <c r="D592" s="103"/>
      <c r="E592" s="103"/>
      <c r="F592" s="103"/>
      <c r="G592" s="103"/>
      <c r="H592" s="103"/>
      <c r="I592" s="103"/>
      <c r="J592" s="103"/>
      <c r="K592" s="103"/>
      <c r="L592" s="103"/>
      <c r="M592" s="103"/>
      <c r="N592" s="103"/>
      <c r="O592" s="103"/>
      <c r="P592" s="103"/>
      <c r="Q592" s="115" t="s">
        <v>115</v>
      </c>
      <c r="R592" s="236" t="s">
        <v>116</v>
      </c>
      <c r="S592" s="116">
        <f>+AA29+AA32+AA79+AA144+AA150+AA155+AA211+AA216+AA247+AA257+AA273+AA283+AA315+AA325+AA341+AA351+AA367+AA377+AA393+AA398+AA420+AA430+AA446+AA456+AA472+AA482+AA498+AA508+AA524+AA534+AA550+AA560</f>
        <v>409.55280000000005</v>
      </c>
      <c r="T592" s="100"/>
      <c r="U592" s="100"/>
      <c r="V592" s="100"/>
      <c r="W592" s="100"/>
      <c r="X592" s="105"/>
      <c r="Y592" s="100"/>
      <c r="Z592" s="100"/>
      <c r="AA592" s="100"/>
      <c r="AB592" s="100"/>
      <c r="AC592" s="100"/>
      <c r="AD592" s="100"/>
      <c r="AE592" s="100"/>
    </row>
    <row r="593" spans="1:31" ht="15.75" customHeight="1">
      <c r="A593" s="100"/>
      <c r="B593" s="103"/>
      <c r="C593" s="103"/>
      <c r="D593" s="103"/>
      <c r="E593" s="103"/>
      <c r="F593" s="103"/>
      <c r="G593" s="103"/>
      <c r="H593" s="103"/>
      <c r="I593" s="103"/>
      <c r="J593" s="103"/>
      <c r="K593" s="103"/>
      <c r="L593" s="103"/>
      <c r="M593" s="103"/>
      <c r="N593" s="103"/>
      <c r="O593" s="103"/>
      <c r="P593" s="103"/>
      <c r="Q593" s="115" t="s">
        <v>138</v>
      </c>
      <c r="R593" s="236" t="s">
        <v>139</v>
      </c>
      <c r="S593" s="116">
        <f>+AA37+AA42+AA47+AA52</f>
        <v>4339.5183999999999</v>
      </c>
      <c r="T593" s="100"/>
      <c r="U593" s="100"/>
      <c r="V593" s="100"/>
      <c r="W593" s="100"/>
      <c r="X593" s="105"/>
      <c r="Y593" s="100"/>
      <c r="Z593" s="100"/>
      <c r="AA593" s="100"/>
      <c r="AB593" s="100"/>
      <c r="AC593" s="100"/>
      <c r="AD593" s="100"/>
      <c r="AE593" s="100"/>
    </row>
    <row r="594" spans="1:31" ht="15.75" customHeight="1">
      <c r="A594" s="100"/>
      <c r="B594" s="103"/>
      <c r="C594" s="103"/>
      <c r="D594" s="103"/>
      <c r="E594" s="103"/>
      <c r="F594" s="103"/>
      <c r="G594" s="103"/>
      <c r="H594" s="103"/>
      <c r="I594" s="103"/>
      <c r="J594" s="103"/>
      <c r="K594" s="103"/>
      <c r="L594" s="103"/>
      <c r="M594" s="103"/>
      <c r="N594" s="103"/>
      <c r="O594" s="103"/>
      <c r="P594" s="103"/>
      <c r="Q594" s="115" t="s">
        <v>185</v>
      </c>
      <c r="R594" s="236" t="s">
        <v>186</v>
      </c>
      <c r="S594" s="116">
        <f>+AA89+AA190+AA221+AA252+AA278+AA335+AA361+AA387+AA403+AA440+AA466+AA492+AA518+AA544+AA570</f>
        <v>1859.4688000000006</v>
      </c>
      <c r="T594" s="100"/>
      <c r="U594" s="100"/>
      <c r="V594" s="100"/>
      <c r="W594" s="100"/>
      <c r="X594" s="105"/>
      <c r="Y594" s="100"/>
      <c r="Z594" s="100"/>
      <c r="AA594" s="100"/>
      <c r="AB594" s="100"/>
      <c r="AC594" s="100"/>
      <c r="AD594" s="100"/>
      <c r="AE594" s="100"/>
    </row>
    <row r="595" spans="1:31" ht="15.75" customHeight="1">
      <c r="A595" s="100"/>
      <c r="B595" s="103"/>
      <c r="C595" s="103"/>
      <c r="D595" s="103"/>
      <c r="E595" s="103"/>
      <c r="F595" s="103"/>
      <c r="G595" s="103"/>
      <c r="H595" s="103"/>
      <c r="I595" s="103"/>
      <c r="J595" s="103"/>
      <c r="K595" s="103"/>
      <c r="L595" s="103"/>
      <c r="M595" s="103"/>
      <c r="N595" s="103"/>
      <c r="O595" s="103"/>
      <c r="P595" s="103"/>
      <c r="Q595" s="117" t="s">
        <v>603</v>
      </c>
      <c r="R595" s="236" t="s">
        <v>485</v>
      </c>
      <c r="S595" s="116">
        <f>+AA417</f>
        <v>1306.5999999999999</v>
      </c>
      <c r="T595" s="100"/>
      <c r="U595" s="100"/>
      <c r="V595" s="100"/>
      <c r="W595" s="100"/>
      <c r="X595" s="105"/>
      <c r="Y595" s="100"/>
      <c r="Z595" s="100"/>
      <c r="AA595" s="100"/>
      <c r="AB595" s="100"/>
      <c r="AC595" s="100"/>
      <c r="AD595" s="100"/>
      <c r="AE595" s="100"/>
    </row>
    <row r="596" spans="1:31" ht="15.75" customHeight="1">
      <c r="A596" s="100"/>
      <c r="B596" s="103"/>
      <c r="C596" s="103"/>
      <c r="D596" s="103"/>
      <c r="E596" s="103"/>
      <c r="F596" s="103"/>
      <c r="G596" s="103"/>
      <c r="H596" s="103"/>
      <c r="I596" s="103"/>
      <c r="J596" s="103"/>
      <c r="K596" s="103"/>
      <c r="L596" s="103"/>
      <c r="M596" s="103"/>
      <c r="N596" s="103"/>
      <c r="O596" s="103"/>
      <c r="P596" s="103"/>
      <c r="Q596" s="117" t="s">
        <v>484</v>
      </c>
      <c r="R596" s="236" t="s">
        <v>485</v>
      </c>
      <c r="S596" s="116">
        <f>AA285</f>
        <v>1600</v>
      </c>
      <c r="T596" s="100"/>
      <c r="U596" s="100"/>
      <c r="V596" s="100"/>
      <c r="W596" s="100"/>
      <c r="X596" s="105"/>
      <c r="Y596" s="100"/>
      <c r="Z596" s="100"/>
      <c r="AA596" s="100"/>
      <c r="AB596" s="100"/>
      <c r="AC596" s="100"/>
      <c r="AD596" s="100"/>
      <c r="AE596" s="100"/>
    </row>
    <row r="597" spans="1:31" s="198" customFormat="1" ht="15.75" customHeight="1">
      <c r="A597" s="100"/>
      <c r="B597" s="103"/>
      <c r="C597" s="103"/>
      <c r="D597" s="103"/>
      <c r="E597" s="103"/>
      <c r="F597" s="103"/>
      <c r="G597" s="103"/>
      <c r="H597" s="103"/>
      <c r="I597" s="103"/>
      <c r="J597" s="103"/>
      <c r="K597" s="103"/>
      <c r="L597" s="103"/>
      <c r="M597" s="103"/>
      <c r="N597" s="103"/>
      <c r="O597" s="103"/>
      <c r="P597" s="103"/>
      <c r="Q597" s="117" t="s">
        <v>986</v>
      </c>
      <c r="R597" s="236" t="s">
        <v>485</v>
      </c>
      <c r="S597" s="116">
        <f>+AA289</f>
        <v>9000.0024347826075</v>
      </c>
      <c r="T597" s="100" t="s">
        <v>1001</v>
      </c>
      <c r="U597" s="100"/>
      <c r="V597" s="100"/>
      <c r="W597" s="100"/>
      <c r="X597" s="105"/>
      <c r="Y597" s="100"/>
      <c r="Z597" s="100"/>
      <c r="AA597" s="100"/>
      <c r="AB597" s="100"/>
      <c r="AC597" s="100"/>
      <c r="AD597" s="100"/>
      <c r="AE597" s="100"/>
    </row>
    <row r="598" spans="1:31" ht="33">
      <c r="A598" s="100"/>
      <c r="B598" s="103"/>
      <c r="C598" s="103"/>
      <c r="D598" s="103"/>
      <c r="E598" s="103"/>
      <c r="F598" s="103"/>
      <c r="G598" s="103"/>
      <c r="H598" s="103"/>
      <c r="I598" s="103"/>
      <c r="J598" s="103"/>
      <c r="K598" s="103"/>
      <c r="L598" s="103"/>
      <c r="M598" s="103"/>
      <c r="N598" s="103"/>
      <c r="O598" s="103"/>
      <c r="P598" s="103"/>
      <c r="Q598" s="115" t="s">
        <v>197</v>
      </c>
      <c r="R598" s="236" t="s">
        <v>198</v>
      </c>
      <c r="S598" s="116">
        <f t="shared" ref="S598:S599" si="81">+AA63</f>
        <v>22288.28</v>
      </c>
      <c r="T598" s="199"/>
      <c r="U598" s="100"/>
      <c r="V598" s="100"/>
      <c r="W598" s="100"/>
      <c r="X598" s="105"/>
      <c r="Y598" s="100"/>
      <c r="Z598" s="100"/>
      <c r="AA598" s="100"/>
      <c r="AB598" s="100"/>
      <c r="AC598" s="100"/>
      <c r="AD598" s="100"/>
      <c r="AE598" s="100"/>
    </row>
    <row r="599" spans="1:31" ht="33">
      <c r="A599" s="100"/>
      <c r="B599" s="103"/>
      <c r="C599" s="103"/>
      <c r="D599" s="103"/>
      <c r="E599" s="103"/>
      <c r="F599" s="103"/>
      <c r="G599" s="103"/>
      <c r="H599" s="103"/>
      <c r="I599" s="103"/>
      <c r="J599" s="103"/>
      <c r="K599" s="103"/>
      <c r="L599" s="103"/>
      <c r="M599" s="103"/>
      <c r="N599" s="103"/>
      <c r="O599" s="103"/>
      <c r="P599" s="103"/>
      <c r="Q599" s="118" t="s">
        <v>199</v>
      </c>
      <c r="R599" s="237" t="s">
        <v>198</v>
      </c>
      <c r="S599" s="119">
        <f t="shared" si="81"/>
        <v>8000</v>
      </c>
      <c r="T599" s="100"/>
      <c r="U599" s="100"/>
      <c r="V599" s="100"/>
      <c r="W599" s="100"/>
      <c r="X599" s="105"/>
      <c r="Y599" s="100"/>
      <c r="Z599" s="100"/>
      <c r="AA599" s="100"/>
      <c r="AB599" s="100"/>
      <c r="AC599" s="100"/>
      <c r="AD599" s="100"/>
      <c r="AE599" s="100"/>
    </row>
    <row r="600" spans="1:31" ht="15.75" customHeight="1">
      <c r="A600" s="100"/>
      <c r="B600" s="103"/>
      <c r="C600" s="103"/>
      <c r="D600" s="103"/>
      <c r="E600" s="103"/>
      <c r="F600" s="103"/>
      <c r="G600" s="103"/>
      <c r="H600" s="103"/>
      <c r="I600" s="103"/>
      <c r="J600" s="103"/>
      <c r="K600" s="103"/>
      <c r="L600" s="103"/>
      <c r="M600" s="103"/>
      <c r="N600" s="103"/>
      <c r="O600" s="103"/>
      <c r="P600" s="103"/>
      <c r="Q600" s="120"/>
      <c r="R600" s="238" t="s">
        <v>772</v>
      </c>
      <c r="S600" s="121">
        <f>SUM(S582:S599)</f>
        <v>99500.699234782602</v>
      </c>
      <c r="T600" s="100"/>
      <c r="U600" s="100"/>
      <c r="V600" s="100"/>
      <c r="W600" s="100"/>
      <c r="X600" s="105"/>
      <c r="Y600" s="100"/>
      <c r="Z600" s="100"/>
      <c r="AA600" s="100"/>
      <c r="AB600" s="100"/>
      <c r="AC600" s="100"/>
      <c r="AD600" s="100"/>
      <c r="AE600" s="100"/>
    </row>
    <row r="601" spans="1:31" ht="15.75" customHeight="1">
      <c r="A601" s="100"/>
      <c r="B601" s="103"/>
      <c r="C601" s="103"/>
      <c r="D601" s="103"/>
      <c r="E601" s="103"/>
      <c r="F601" s="103"/>
      <c r="G601" s="103"/>
      <c r="H601" s="103"/>
      <c r="I601" s="103"/>
      <c r="J601" s="103"/>
      <c r="K601" s="103"/>
      <c r="L601" s="103"/>
      <c r="M601" s="103"/>
      <c r="N601" s="103"/>
      <c r="O601" s="103"/>
      <c r="P601" s="103"/>
      <c r="Q601" s="104"/>
      <c r="R601" s="100"/>
      <c r="S601" s="100"/>
      <c r="T601" s="100"/>
      <c r="U601" s="100"/>
      <c r="V601" s="100"/>
      <c r="W601" s="100"/>
      <c r="X601" s="105"/>
      <c r="Y601" s="100"/>
      <c r="Z601" s="100"/>
      <c r="AA601" s="100"/>
      <c r="AB601" s="100"/>
      <c r="AC601" s="100"/>
      <c r="AD601" s="100"/>
      <c r="AE601" s="100"/>
    </row>
    <row r="602" spans="1:31" ht="15.75" customHeight="1">
      <c r="A602" s="100"/>
      <c r="B602" s="103"/>
      <c r="C602" s="103"/>
      <c r="D602" s="103"/>
      <c r="E602" s="103"/>
      <c r="F602" s="103"/>
      <c r="G602" s="103"/>
      <c r="H602" s="103"/>
      <c r="I602" s="103"/>
      <c r="J602" s="103"/>
      <c r="K602" s="103"/>
      <c r="L602" s="103"/>
      <c r="M602" s="103"/>
      <c r="N602" s="103"/>
      <c r="O602" s="103"/>
      <c r="P602" s="103"/>
      <c r="Q602" s="104"/>
      <c r="R602" s="100"/>
      <c r="S602" s="100"/>
      <c r="T602" s="100"/>
      <c r="U602" s="100"/>
      <c r="V602" s="100"/>
      <c r="W602" s="100"/>
      <c r="X602" s="105"/>
      <c r="Y602" s="100"/>
      <c r="Z602" s="100"/>
      <c r="AA602" s="100"/>
      <c r="AB602" s="100"/>
      <c r="AC602" s="100"/>
      <c r="AD602" s="100"/>
      <c r="AE602" s="100"/>
    </row>
    <row r="603" spans="1:31" ht="15.75" customHeight="1">
      <c r="A603" s="100"/>
      <c r="B603" s="103"/>
      <c r="C603" s="103"/>
      <c r="D603" s="103"/>
      <c r="E603" s="103"/>
      <c r="F603" s="103"/>
      <c r="G603" s="103"/>
      <c r="H603" s="103"/>
      <c r="I603" s="103"/>
      <c r="J603" s="103"/>
      <c r="K603" s="103"/>
      <c r="L603" s="103"/>
      <c r="M603" s="103"/>
      <c r="N603" s="103"/>
      <c r="O603" s="103"/>
      <c r="P603" s="103"/>
      <c r="Q603" s="122"/>
      <c r="R603" s="123"/>
      <c r="S603" s="124"/>
      <c r="T603" s="100"/>
      <c r="U603" s="100"/>
      <c r="V603" s="100"/>
      <c r="W603" s="100"/>
      <c r="X603" s="105"/>
      <c r="Y603" s="100"/>
      <c r="Z603" s="100"/>
      <c r="AA603" s="100"/>
      <c r="AB603" s="100"/>
      <c r="AC603" s="100"/>
      <c r="AD603" s="100"/>
      <c r="AE603" s="100"/>
    </row>
    <row r="604" spans="1:31" ht="15.75" customHeight="1">
      <c r="A604" s="100"/>
      <c r="B604" s="103"/>
      <c r="C604" s="103"/>
      <c r="D604" s="103"/>
      <c r="E604" s="103"/>
      <c r="F604" s="103"/>
      <c r="G604" s="103"/>
      <c r="H604" s="103"/>
      <c r="I604" s="103"/>
      <c r="J604" s="103"/>
      <c r="K604" s="103"/>
      <c r="L604" s="103"/>
      <c r="M604" s="103"/>
      <c r="N604" s="103"/>
      <c r="O604" s="103"/>
      <c r="P604" s="103"/>
      <c r="Q604" s="239" t="s">
        <v>773</v>
      </c>
      <c r="R604" s="125"/>
      <c r="S604" s="126"/>
      <c r="T604" s="100"/>
      <c r="U604" s="100"/>
      <c r="V604" s="100"/>
      <c r="W604" s="100"/>
      <c r="X604" s="105"/>
      <c r="Y604" s="100"/>
      <c r="Z604" s="100"/>
      <c r="AA604" s="100"/>
      <c r="AB604" s="100"/>
      <c r="AC604" s="100"/>
      <c r="AD604" s="100"/>
      <c r="AE604" s="100"/>
    </row>
    <row r="605" spans="1:31" ht="15.75" customHeight="1">
      <c r="A605" s="100"/>
      <c r="B605" s="103"/>
      <c r="C605" s="103"/>
      <c r="D605" s="103"/>
      <c r="E605" s="103"/>
      <c r="F605" s="103"/>
      <c r="G605" s="103"/>
      <c r="H605" s="103"/>
      <c r="I605" s="103"/>
      <c r="J605" s="103"/>
      <c r="K605" s="103"/>
      <c r="L605" s="103"/>
      <c r="M605" s="103"/>
      <c r="N605" s="103"/>
      <c r="O605" s="103"/>
      <c r="P605" s="103"/>
      <c r="Q605" s="240" t="s">
        <v>774</v>
      </c>
      <c r="R605" s="127"/>
      <c r="S605" s="128">
        <f>+S582+S583+S584+S585+S586+S587+S589+S595+S597+S598</f>
        <v>61060.312434782609</v>
      </c>
      <c r="T605" s="100"/>
      <c r="U605" s="100"/>
      <c r="V605" s="100"/>
      <c r="W605" s="100"/>
      <c r="X605" s="105"/>
      <c r="Y605" s="100"/>
      <c r="Z605" s="100"/>
      <c r="AA605" s="100"/>
      <c r="AB605" s="100"/>
      <c r="AC605" s="100"/>
      <c r="AD605" s="100"/>
      <c r="AE605" s="100"/>
    </row>
    <row r="606" spans="1:31" ht="15.75" customHeight="1">
      <c r="A606" s="100"/>
      <c r="B606" s="103"/>
      <c r="C606" s="103"/>
      <c r="D606" s="103"/>
      <c r="E606" s="103"/>
      <c r="F606" s="103"/>
      <c r="G606" s="103"/>
      <c r="H606" s="103"/>
      <c r="I606" s="103"/>
      <c r="J606" s="103"/>
      <c r="K606" s="103"/>
      <c r="L606" s="103"/>
      <c r="M606" s="103"/>
      <c r="N606" s="103"/>
      <c r="O606" s="103"/>
      <c r="P606" s="103"/>
      <c r="Q606" s="241" t="s">
        <v>775</v>
      </c>
      <c r="R606" s="129"/>
      <c r="S606" s="130">
        <f>+S590+S592+S593+S594</f>
        <v>15762.53</v>
      </c>
      <c r="T606" s="100"/>
      <c r="U606" s="100"/>
      <c r="V606" s="100"/>
      <c r="W606" s="100"/>
      <c r="X606" s="105"/>
      <c r="Y606" s="100"/>
      <c r="Z606" s="100"/>
      <c r="AA606" s="100"/>
      <c r="AB606" s="100"/>
      <c r="AC606" s="100"/>
      <c r="AD606" s="100"/>
      <c r="AE606" s="100"/>
    </row>
    <row r="607" spans="1:31" ht="15.75" customHeight="1">
      <c r="A607" s="100"/>
      <c r="B607" s="103"/>
      <c r="C607" s="103"/>
      <c r="D607" s="103"/>
      <c r="E607" s="103"/>
      <c r="F607" s="103"/>
      <c r="G607" s="103"/>
      <c r="H607" s="103"/>
      <c r="I607" s="103"/>
      <c r="J607" s="103"/>
      <c r="K607" s="103"/>
      <c r="L607" s="103"/>
      <c r="M607" s="103"/>
      <c r="N607" s="103"/>
      <c r="O607" s="103"/>
      <c r="P607" s="103"/>
      <c r="Q607" s="241" t="s">
        <v>776</v>
      </c>
      <c r="R607" s="131"/>
      <c r="S607" s="132">
        <f>+S588+S591+S599</f>
        <v>21077.856800000001</v>
      </c>
      <c r="T607" s="100"/>
      <c r="U607" s="100"/>
      <c r="V607" s="100"/>
      <c r="W607" s="100"/>
      <c r="X607" s="105"/>
      <c r="Y607" s="100"/>
      <c r="Z607" s="100"/>
      <c r="AA607" s="100"/>
      <c r="AB607" s="100"/>
      <c r="AC607" s="100"/>
      <c r="AD607" s="100"/>
      <c r="AE607" s="100"/>
    </row>
    <row r="608" spans="1:31" ht="15.75" customHeight="1">
      <c r="A608" s="100"/>
      <c r="B608" s="103"/>
      <c r="C608" s="103"/>
      <c r="D608" s="103"/>
      <c r="E608" s="103"/>
      <c r="F608" s="103"/>
      <c r="G608" s="103"/>
      <c r="H608" s="103"/>
      <c r="I608" s="103"/>
      <c r="J608" s="103"/>
      <c r="K608" s="103"/>
      <c r="L608" s="103"/>
      <c r="M608" s="103"/>
      <c r="N608" s="103"/>
      <c r="O608" s="103"/>
      <c r="P608" s="103"/>
      <c r="Q608" s="241" t="s">
        <v>777</v>
      </c>
      <c r="R608" s="131"/>
      <c r="S608" s="133">
        <f>S596</f>
        <v>1600</v>
      </c>
      <c r="T608" s="100"/>
      <c r="U608" s="100"/>
      <c r="V608" s="100"/>
      <c r="W608" s="100"/>
      <c r="X608" s="105"/>
      <c r="Y608" s="100"/>
      <c r="Z608" s="100"/>
      <c r="AA608" s="100"/>
      <c r="AB608" s="100"/>
      <c r="AC608" s="100"/>
      <c r="AD608" s="100"/>
      <c r="AE608" s="100"/>
    </row>
    <row r="609" spans="1:31" ht="15.75" customHeight="1">
      <c r="A609" s="100"/>
      <c r="B609" s="103"/>
      <c r="C609" s="103"/>
      <c r="D609" s="103"/>
      <c r="E609" s="103"/>
      <c r="F609" s="103"/>
      <c r="G609" s="103"/>
      <c r="H609" s="103"/>
      <c r="I609" s="103"/>
      <c r="J609" s="103"/>
      <c r="K609" s="103"/>
      <c r="L609" s="103"/>
      <c r="M609" s="103"/>
      <c r="N609" s="103"/>
      <c r="O609" s="103"/>
      <c r="P609" s="103"/>
      <c r="Q609" s="242" t="s">
        <v>778</v>
      </c>
      <c r="R609" s="134"/>
      <c r="S609" s="135">
        <f>SUM(S605:S608)</f>
        <v>99500.699234782602</v>
      </c>
      <c r="T609" s="100"/>
      <c r="U609" s="100"/>
      <c r="V609" s="100"/>
      <c r="W609" s="100"/>
      <c r="X609" s="105"/>
      <c r="Y609" s="100"/>
      <c r="Z609" s="100"/>
      <c r="AA609" s="100"/>
      <c r="AB609" s="100"/>
      <c r="AC609" s="100"/>
      <c r="AD609" s="100"/>
      <c r="AE609" s="100"/>
    </row>
    <row r="610" spans="1:31" ht="15.75" customHeight="1">
      <c r="A610" s="100"/>
      <c r="B610" s="103"/>
      <c r="C610" s="103"/>
      <c r="D610" s="103"/>
      <c r="E610" s="103"/>
      <c r="F610" s="103"/>
      <c r="G610" s="103"/>
      <c r="H610" s="103"/>
      <c r="I610" s="103"/>
      <c r="J610" s="103"/>
      <c r="K610" s="103"/>
      <c r="L610" s="103"/>
      <c r="M610" s="103"/>
      <c r="N610" s="103"/>
      <c r="O610" s="103"/>
      <c r="P610" s="103"/>
      <c r="Q610" s="242"/>
      <c r="R610" s="134"/>
      <c r="S610" s="135"/>
      <c r="T610" s="100"/>
      <c r="U610" s="100"/>
      <c r="V610" s="100"/>
      <c r="W610" s="100"/>
      <c r="X610" s="105"/>
      <c r="Y610" s="100"/>
      <c r="Z610" s="100"/>
      <c r="AA610" s="100"/>
      <c r="AB610" s="100"/>
      <c r="AC610" s="100"/>
      <c r="AD610" s="100"/>
      <c r="AE610" s="100"/>
    </row>
    <row r="611" spans="1:31" ht="15.75" customHeight="1">
      <c r="A611" s="100"/>
      <c r="B611" s="103"/>
      <c r="C611" s="103"/>
      <c r="D611" s="103"/>
      <c r="E611" s="103"/>
      <c r="F611" s="103"/>
      <c r="G611" s="103"/>
      <c r="H611" s="103"/>
      <c r="I611" s="103"/>
      <c r="J611" s="103"/>
      <c r="K611" s="103"/>
      <c r="L611" s="103"/>
      <c r="M611" s="103"/>
      <c r="N611" s="103"/>
      <c r="O611" s="103"/>
      <c r="P611" s="103"/>
      <c r="Q611" s="239" t="s">
        <v>779</v>
      </c>
      <c r="R611" s="125"/>
      <c r="S611" s="136"/>
      <c r="T611" s="100"/>
      <c r="U611" s="100"/>
      <c r="V611" s="100"/>
      <c r="W611" s="100"/>
      <c r="X611" s="105"/>
      <c r="Y611" s="100"/>
      <c r="Z611" s="100"/>
      <c r="AA611" s="100"/>
      <c r="AB611" s="100"/>
      <c r="AC611" s="100"/>
      <c r="AD611" s="100"/>
      <c r="AE611" s="100"/>
    </row>
    <row r="612" spans="1:31" ht="15.75" customHeight="1">
      <c r="A612" s="100"/>
      <c r="B612" s="103"/>
      <c r="C612" s="103"/>
      <c r="D612" s="103"/>
      <c r="E612" s="103"/>
      <c r="F612" s="103"/>
      <c r="G612" s="103"/>
      <c r="H612" s="103"/>
      <c r="I612" s="103"/>
      <c r="J612" s="103"/>
      <c r="K612" s="103"/>
      <c r="L612" s="103"/>
      <c r="M612" s="103"/>
      <c r="N612" s="103"/>
      <c r="O612" s="103"/>
      <c r="P612" s="103"/>
      <c r="Q612" s="243" t="s">
        <v>780</v>
      </c>
      <c r="R612" s="137"/>
      <c r="S612" s="138">
        <f>+SUM(S582:S595)</f>
        <v>58612.416799999992</v>
      </c>
      <c r="T612" s="100"/>
      <c r="U612" s="100"/>
      <c r="V612" s="100"/>
      <c r="W612" s="100"/>
      <c r="X612" s="105"/>
      <c r="Y612" s="100"/>
      <c r="Z612" s="100"/>
      <c r="AA612" s="100"/>
      <c r="AB612" s="100"/>
      <c r="AC612" s="100"/>
      <c r="AD612" s="100"/>
      <c r="AE612" s="100"/>
    </row>
    <row r="613" spans="1:31" ht="15.75" customHeight="1">
      <c r="A613" s="100"/>
      <c r="B613" s="103"/>
      <c r="C613" s="103"/>
      <c r="D613" s="103"/>
      <c r="E613" s="103"/>
      <c r="F613" s="103"/>
      <c r="G613" s="103"/>
      <c r="H613" s="103"/>
      <c r="I613" s="103"/>
      <c r="J613" s="103"/>
      <c r="K613" s="103"/>
      <c r="L613" s="103"/>
      <c r="M613" s="103"/>
      <c r="N613" s="103"/>
      <c r="O613" s="103"/>
      <c r="P613" s="103"/>
      <c r="Q613" s="244" t="s">
        <v>781</v>
      </c>
      <c r="R613" s="139"/>
      <c r="S613" s="140">
        <v>0</v>
      </c>
      <c r="T613" s="100"/>
      <c r="U613" s="100"/>
      <c r="V613" s="100"/>
      <c r="W613" s="100"/>
      <c r="X613" s="105"/>
      <c r="Y613" s="100"/>
      <c r="Z613" s="100"/>
      <c r="AA613" s="100"/>
      <c r="AB613" s="100"/>
      <c r="AC613" s="100"/>
      <c r="AD613" s="100"/>
      <c r="AE613" s="100"/>
    </row>
    <row r="614" spans="1:31" ht="15.75" customHeight="1">
      <c r="A614" s="100"/>
      <c r="B614" s="103"/>
      <c r="C614" s="103"/>
      <c r="D614" s="103"/>
      <c r="E614" s="103"/>
      <c r="F614" s="103"/>
      <c r="G614" s="103"/>
      <c r="H614" s="103"/>
      <c r="I614" s="103"/>
      <c r="J614" s="103"/>
      <c r="K614" s="103"/>
      <c r="L614" s="103"/>
      <c r="M614" s="103"/>
      <c r="N614" s="103"/>
      <c r="O614" s="103"/>
      <c r="P614" s="103"/>
      <c r="Q614" s="244" t="s">
        <v>782</v>
      </c>
      <c r="R614" s="139"/>
      <c r="S614" s="141">
        <f>S596</f>
        <v>1600</v>
      </c>
      <c r="T614" s="100"/>
      <c r="U614" s="100"/>
      <c r="V614" s="100"/>
      <c r="W614" s="100"/>
      <c r="X614" s="105"/>
      <c r="Y614" s="100"/>
      <c r="Z614" s="100"/>
      <c r="AA614" s="100"/>
      <c r="AB614" s="100"/>
      <c r="AC614" s="100"/>
      <c r="AD614" s="100"/>
      <c r="AE614" s="100"/>
    </row>
    <row r="615" spans="1:31" ht="15.75" customHeight="1">
      <c r="A615" s="100"/>
      <c r="B615" s="103"/>
      <c r="C615" s="103"/>
      <c r="D615" s="103"/>
      <c r="E615" s="103"/>
      <c r="F615" s="103"/>
      <c r="G615" s="103"/>
      <c r="H615" s="103"/>
      <c r="I615" s="103"/>
      <c r="J615" s="103"/>
      <c r="K615" s="103"/>
      <c r="L615" s="103"/>
      <c r="M615" s="103"/>
      <c r="N615" s="103"/>
      <c r="O615" s="103"/>
      <c r="P615" s="103"/>
      <c r="Q615" s="245" t="s">
        <v>783</v>
      </c>
      <c r="R615" s="139"/>
      <c r="S615" s="142">
        <f>+S597</f>
        <v>9000.0024347826075</v>
      </c>
      <c r="T615" s="100"/>
      <c r="U615" s="100"/>
      <c r="V615" s="100"/>
      <c r="W615" s="100"/>
      <c r="X615" s="105"/>
      <c r="Y615" s="100"/>
      <c r="Z615" s="100"/>
      <c r="AA615" s="100"/>
      <c r="AB615" s="100"/>
      <c r="AC615" s="100"/>
      <c r="AD615" s="100"/>
      <c r="AE615" s="100"/>
    </row>
    <row r="616" spans="1:31" ht="15.75" customHeight="1">
      <c r="A616" s="100"/>
      <c r="B616" s="103"/>
      <c r="C616" s="103"/>
      <c r="D616" s="103"/>
      <c r="E616" s="103"/>
      <c r="F616" s="103"/>
      <c r="G616" s="103"/>
      <c r="H616" s="103"/>
      <c r="I616" s="103"/>
      <c r="J616" s="103"/>
      <c r="K616" s="103"/>
      <c r="L616" s="103"/>
      <c r="M616" s="103"/>
      <c r="N616" s="103"/>
      <c r="O616" s="103"/>
      <c r="P616" s="103"/>
      <c r="Q616" s="244" t="s">
        <v>784</v>
      </c>
      <c r="R616" s="139"/>
      <c r="S616" s="133">
        <f>+SUM(S598:S599)</f>
        <v>30288.28</v>
      </c>
      <c r="T616" s="100"/>
      <c r="U616" s="100"/>
      <c r="V616" s="100"/>
      <c r="W616" s="100"/>
      <c r="X616" s="105"/>
      <c r="Y616" s="100"/>
      <c r="Z616" s="100"/>
      <c r="AA616" s="100"/>
      <c r="AB616" s="100"/>
      <c r="AC616" s="100"/>
      <c r="AD616" s="100"/>
      <c r="AE616" s="100"/>
    </row>
    <row r="617" spans="1:31" ht="15.75" customHeight="1">
      <c r="A617" s="100"/>
      <c r="B617" s="103"/>
      <c r="C617" s="103"/>
      <c r="D617" s="103"/>
      <c r="E617" s="103"/>
      <c r="F617" s="103"/>
      <c r="G617" s="103"/>
      <c r="H617" s="103"/>
      <c r="I617" s="103"/>
      <c r="J617" s="103"/>
      <c r="K617" s="103"/>
      <c r="L617" s="103"/>
      <c r="M617" s="103"/>
      <c r="N617" s="103"/>
      <c r="O617" s="103"/>
      <c r="P617" s="103"/>
      <c r="Q617" s="242" t="s">
        <v>778</v>
      </c>
      <c r="R617" s="134"/>
      <c r="S617" s="143">
        <f>SUM(S612:S616)</f>
        <v>99500.699234782602</v>
      </c>
      <c r="T617" s="100"/>
      <c r="U617" s="100"/>
      <c r="V617" s="100"/>
      <c r="W617" s="100"/>
      <c r="X617" s="105"/>
      <c r="Y617" s="100"/>
      <c r="Z617" s="100"/>
      <c r="AA617" s="100"/>
      <c r="AB617" s="100"/>
      <c r="AC617" s="100"/>
      <c r="AD617" s="100"/>
      <c r="AE617" s="100"/>
    </row>
    <row r="618" spans="1:31" ht="15.75" customHeight="1">
      <c r="A618" s="100"/>
      <c r="B618" s="103"/>
      <c r="C618" s="103"/>
      <c r="D618" s="103"/>
      <c r="E618" s="103"/>
      <c r="F618" s="103"/>
      <c r="G618" s="103"/>
      <c r="H618" s="103"/>
      <c r="I618" s="103"/>
      <c r="J618" s="103"/>
      <c r="K618" s="103"/>
      <c r="L618" s="103"/>
      <c r="M618" s="103"/>
      <c r="N618" s="103"/>
      <c r="O618" s="103"/>
      <c r="P618" s="103"/>
      <c r="Q618" s="144"/>
      <c r="R618" s="145"/>
      <c r="S618" s="146"/>
      <c r="T618" s="100"/>
      <c r="U618" s="100"/>
      <c r="V618" s="100"/>
      <c r="W618" s="100"/>
      <c r="X618" s="105"/>
      <c r="Y618" s="100"/>
      <c r="Z618" s="100"/>
      <c r="AA618" s="100"/>
      <c r="AB618" s="100"/>
      <c r="AC618" s="100"/>
      <c r="AD618" s="100"/>
      <c r="AE618" s="100"/>
    </row>
    <row r="619" spans="1:31" ht="15.75" customHeight="1">
      <c r="A619" s="100"/>
      <c r="B619" s="103"/>
      <c r="C619" s="103"/>
      <c r="D619" s="103"/>
      <c r="E619" s="103"/>
      <c r="F619" s="103"/>
      <c r="G619" s="103"/>
      <c r="H619" s="103"/>
      <c r="I619" s="103"/>
      <c r="J619" s="103"/>
      <c r="K619" s="103"/>
      <c r="L619" s="103"/>
      <c r="M619" s="103"/>
      <c r="N619" s="103"/>
      <c r="O619" s="103"/>
      <c r="P619" s="103"/>
      <c r="Q619" s="104"/>
      <c r="R619" s="100"/>
      <c r="S619" s="100"/>
      <c r="T619" s="100"/>
      <c r="U619" s="100"/>
      <c r="V619" s="100"/>
      <c r="W619" s="100"/>
      <c r="X619" s="105"/>
      <c r="Y619" s="100"/>
      <c r="Z619" s="100"/>
      <c r="AA619" s="100"/>
      <c r="AB619" s="100"/>
      <c r="AC619" s="100"/>
      <c r="AD619" s="100"/>
      <c r="AE619" s="100"/>
    </row>
  </sheetData>
  <mergeCells count="1821">
    <mergeCell ref="M420:M424"/>
    <mergeCell ref="N420:N424"/>
    <mergeCell ref="M425:M429"/>
    <mergeCell ref="N425:N429"/>
    <mergeCell ref="O425:O429"/>
    <mergeCell ref="P425:P429"/>
    <mergeCell ref="B425:B429"/>
    <mergeCell ref="C425:C429"/>
    <mergeCell ref="H425:H429"/>
    <mergeCell ref="I425:I429"/>
    <mergeCell ref="J425:J429"/>
    <mergeCell ref="K425:K429"/>
    <mergeCell ref="L425:L429"/>
    <mergeCell ref="M446:M450"/>
    <mergeCell ref="N446:N450"/>
    <mergeCell ref="E446:E450"/>
    <mergeCell ref="F446:F450"/>
    <mergeCell ref="H446:H450"/>
    <mergeCell ref="I446:I450"/>
    <mergeCell ref="J446:J450"/>
    <mergeCell ref="K446:K450"/>
    <mergeCell ref="L446:L450"/>
    <mergeCell ref="C446:C450"/>
    <mergeCell ref="D446:D450"/>
    <mergeCell ref="O420:O424"/>
    <mergeCell ref="P420:P424"/>
    <mergeCell ref="H420:H424"/>
    <mergeCell ref="I420:I424"/>
    <mergeCell ref="J420:J424"/>
    <mergeCell ref="I435:I439"/>
    <mergeCell ref="A412:A418"/>
    <mergeCell ref="B413:B418"/>
    <mergeCell ref="C413:C418"/>
    <mergeCell ref="D413:D418"/>
    <mergeCell ref="E413:E418"/>
    <mergeCell ref="F413:F418"/>
    <mergeCell ref="G413:G418"/>
    <mergeCell ref="O413:O418"/>
    <mergeCell ref="P413:P418"/>
    <mergeCell ref="H413:H418"/>
    <mergeCell ref="I413:I418"/>
    <mergeCell ref="J413:J418"/>
    <mergeCell ref="K413:K418"/>
    <mergeCell ref="L413:L418"/>
    <mergeCell ref="M413:M418"/>
    <mergeCell ref="N413:N418"/>
    <mergeCell ref="B356:B360"/>
    <mergeCell ref="B361:B365"/>
    <mergeCell ref="A367:A385"/>
    <mergeCell ref="B367:B371"/>
    <mergeCell ref="B372:B376"/>
    <mergeCell ref="C377:C381"/>
    <mergeCell ref="A393:A411"/>
    <mergeCell ref="I403:I407"/>
    <mergeCell ref="J403:J407"/>
    <mergeCell ref="K403:K407"/>
    <mergeCell ref="L403:L407"/>
    <mergeCell ref="M403:M407"/>
    <mergeCell ref="N403:N407"/>
    <mergeCell ref="O403:O407"/>
    <mergeCell ref="P403:P407"/>
    <mergeCell ref="B403:B407"/>
    <mergeCell ref="C403:C407"/>
    <mergeCell ref="D403:D407"/>
    <mergeCell ref="E403:E407"/>
    <mergeCell ref="F403:F407"/>
    <mergeCell ref="G403:G407"/>
    <mergeCell ref="H403:H407"/>
    <mergeCell ref="I408:I412"/>
    <mergeCell ref="J408:J412"/>
    <mergeCell ref="K408:K412"/>
    <mergeCell ref="L408:L412"/>
    <mergeCell ref="M408:M412"/>
    <mergeCell ref="N408:N412"/>
    <mergeCell ref="O408:O412"/>
    <mergeCell ref="P408:P412"/>
    <mergeCell ref="B408:B412"/>
    <mergeCell ref="C408:C412"/>
    <mergeCell ref="D408:D412"/>
    <mergeCell ref="E408:E412"/>
    <mergeCell ref="F408:F412"/>
    <mergeCell ref="G408:G412"/>
    <mergeCell ref="H408:H412"/>
    <mergeCell ref="I393:I397"/>
    <mergeCell ref="J393:J397"/>
    <mergeCell ref="K393:K397"/>
    <mergeCell ref="L393:L397"/>
    <mergeCell ref="M393:M397"/>
    <mergeCell ref="N393:N397"/>
    <mergeCell ref="O393:O397"/>
    <mergeCell ref="P393:P397"/>
    <mergeCell ref="B377:B381"/>
    <mergeCell ref="B393:B397"/>
    <mergeCell ref="D393:D397"/>
    <mergeCell ref="E393:E397"/>
    <mergeCell ref="F393:F397"/>
    <mergeCell ref="G393:G397"/>
    <mergeCell ref="H393:H397"/>
    <mergeCell ref="C393:C397"/>
    <mergeCell ref="B398:B402"/>
    <mergeCell ref="C398:C402"/>
    <mergeCell ref="D398:D402"/>
    <mergeCell ref="E398:E402"/>
    <mergeCell ref="F398:F402"/>
    <mergeCell ref="G398:G402"/>
    <mergeCell ref="O398:O402"/>
    <mergeCell ref="P398:P402"/>
    <mergeCell ref="H398:H402"/>
    <mergeCell ref="I398:I402"/>
    <mergeCell ref="J398:J402"/>
    <mergeCell ref="K398:K402"/>
    <mergeCell ref="L398:L402"/>
    <mergeCell ref="M398:M402"/>
    <mergeCell ref="N398:N402"/>
    <mergeCell ref="B382:B386"/>
    <mergeCell ref="A386:A391"/>
    <mergeCell ref="B387:B391"/>
    <mergeCell ref="C387:C391"/>
    <mergeCell ref="D387:D391"/>
    <mergeCell ref="E387:E391"/>
    <mergeCell ref="F387:F391"/>
    <mergeCell ref="G387:G391"/>
    <mergeCell ref="O387:O391"/>
    <mergeCell ref="P387:P391"/>
    <mergeCell ref="H387:H391"/>
    <mergeCell ref="I387:I391"/>
    <mergeCell ref="J387:J391"/>
    <mergeCell ref="K387:K391"/>
    <mergeCell ref="L387:L391"/>
    <mergeCell ref="M387:M391"/>
    <mergeCell ref="N387:N391"/>
    <mergeCell ref="I382:I386"/>
    <mergeCell ref="J382:J386"/>
    <mergeCell ref="K382:K386"/>
    <mergeCell ref="L382:L386"/>
    <mergeCell ref="M382:M386"/>
    <mergeCell ref="N382:N386"/>
    <mergeCell ref="O382:O386"/>
    <mergeCell ref="P382:P386"/>
    <mergeCell ref="O361:O365"/>
    <mergeCell ref="P361:P365"/>
    <mergeCell ref="N356:N360"/>
    <mergeCell ref="O356:O360"/>
    <mergeCell ref="O367:O371"/>
    <mergeCell ref="P367:P371"/>
    <mergeCell ref="M367:M371"/>
    <mergeCell ref="C372:C376"/>
    <mergeCell ref="D372:D376"/>
    <mergeCell ref="E372:E376"/>
    <mergeCell ref="F372:F376"/>
    <mergeCell ref="G372:G376"/>
    <mergeCell ref="H372:H376"/>
    <mergeCell ref="I372:I376"/>
    <mergeCell ref="C382:C386"/>
    <mergeCell ref="D382:D386"/>
    <mergeCell ref="E382:E386"/>
    <mergeCell ref="F382:F386"/>
    <mergeCell ref="G382:G386"/>
    <mergeCell ref="H382:H386"/>
    <mergeCell ref="M377:M381"/>
    <mergeCell ref="N377:N381"/>
    <mergeCell ref="O377:O381"/>
    <mergeCell ref="P377:P381"/>
    <mergeCell ref="J356:J360"/>
    <mergeCell ref="K356:K360"/>
    <mergeCell ref="L372:L376"/>
    <mergeCell ref="M372:M376"/>
    <mergeCell ref="N372:N376"/>
    <mergeCell ref="O372:O376"/>
    <mergeCell ref="P372:P376"/>
    <mergeCell ref="N367:N371"/>
    <mergeCell ref="C367:C371"/>
    <mergeCell ref="D367:D371"/>
    <mergeCell ref="E367:E371"/>
    <mergeCell ref="F367:F371"/>
    <mergeCell ref="G367:G371"/>
    <mergeCell ref="K377:K381"/>
    <mergeCell ref="L377:L381"/>
    <mergeCell ref="D377:D381"/>
    <mergeCell ref="E377:E381"/>
    <mergeCell ref="F377:F381"/>
    <mergeCell ref="G377:G381"/>
    <mergeCell ref="H377:H381"/>
    <mergeCell ref="I377:I381"/>
    <mergeCell ref="J377:J381"/>
    <mergeCell ref="L367:L371"/>
    <mergeCell ref="I361:I365"/>
    <mergeCell ref="J361:J365"/>
    <mergeCell ref="K361:K365"/>
    <mergeCell ref="L361:L365"/>
    <mergeCell ref="M361:M365"/>
    <mergeCell ref="N361:N365"/>
    <mergeCell ref="E351:E355"/>
    <mergeCell ref="F351:F355"/>
    <mergeCell ref="G351:G355"/>
    <mergeCell ref="H351:H355"/>
    <mergeCell ref="I351:I355"/>
    <mergeCell ref="J351:J355"/>
    <mergeCell ref="K351:K355"/>
    <mergeCell ref="C356:C360"/>
    <mergeCell ref="E356:E360"/>
    <mergeCell ref="F356:F360"/>
    <mergeCell ref="G356:G360"/>
    <mergeCell ref="H356:H360"/>
    <mergeCell ref="I356:I360"/>
    <mergeCell ref="C361:C365"/>
    <mergeCell ref="D361:D365"/>
    <mergeCell ref="J372:J376"/>
    <mergeCell ref="K372:K376"/>
    <mergeCell ref="H367:H371"/>
    <mergeCell ref="I367:I371"/>
    <mergeCell ref="J367:J371"/>
    <mergeCell ref="K367:K371"/>
    <mergeCell ref="E361:E365"/>
    <mergeCell ref="F361:F365"/>
    <mergeCell ref="A360:A365"/>
    <mergeCell ref="C341:C345"/>
    <mergeCell ref="D341:D345"/>
    <mergeCell ref="H341:H345"/>
    <mergeCell ref="I341:I345"/>
    <mergeCell ref="J341:J345"/>
    <mergeCell ref="K341:K345"/>
    <mergeCell ref="L341:L345"/>
    <mergeCell ref="G361:G365"/>
    <mergeCell ref="H361:H365"/>
    <mergeCell ref="B335:B339"/>
    <mergeCell ref="B341:B345"/>
    <mergeCell ref="A334:A339"/>
    <mergeCell ref="C335:C339"/>
    <mergeCell ref="D335:D339"/>
    <mergeCell ref="E335:E339"/>
    <mergeCell ref="F335:F339"/>
    <mergeCell ref="G335:G339"/>
    <mergeCell ref="G341:G345"/>
    <mergeCell ref="J346:J350"/>
    <mergeCell ref="K346:K350"/>
    <mergeCell ref="L346:L350"/>
    <mergeCell ref="E341:E345"/>
    <mergeCell ref="F341:F345"/>
    <mergeCell ref="E346:E350"/>
    <mergeCell ref="F346:F350"/>
    <mergeCell ref="G346:G350"/>
    <mergeCell ref="H346:H350"/>
    <mergeCell ref="I346:I350"/>
    <mergeCell ref="A341:A359"/>
    <mergeCell ref="B346:B350"/>
    <mergeCell ref="C346:C350"/>
    <mergeCell ref="D346:D350"/>
    <mergeCell ref="B351:B355"/>
    <mergeCell ref="C351:C355"/>
    <mergeCell ref="D351:D355"/>
    <mergeCell ref="D356:D360"/>
    <mergeCell ref="L351:L355"/>
    <mergeCell ref="D315:D319"/>
    <mergeCell ref="E315:E319"/>
    <mergeCell ref="F315:F319"/>
    <mergeCell ref="G315:G319"/>
    <mergeCell ref="O335:O339"/>
    <mergeCell ref="P335:P339"/>
    <mergeCell ref="H335:H339"/>
    <mergeCell ref="I335:I339"/>
    <mergeCell ref="J335:J339"/>
    <mergeCell ref="K335:K339"/>
    <mergeCell ref="L335:L339"/>
    <mergeCell ref="M335:M339"/>
    <mergeCell ref="N335:N339"/>
    <mergeCell ref="M341:M345"/>
    <mergeCell ref="N341:N345"/>
    <mergeCell ref="O341:O345"/>
    <mergeCell ref="P341:P345"/>
    <mergeCell ref="M320:M324"/>
    <mergeCell ref="N320:N324"/>
    <mergeCell ref="F320:F324"/>
    <mergeCell ref="G320:G324"/>
    <mergeCell ref="H320:H324"/>
    <mergeCell ref="I320:I324"/>
    <mergeCell ref="J320:J324"/>
    <mergeCell ref="K320:K324"/>
    <mergeCell ref="L320:L324"/>
    <mergeCell ref="B325:B329"/>
    <mergeCell ref="C325:C329"/>
    <mergeCell ref="F325:F329"/>
    <mergeCell ref="G325:G329"/>
    <mergeCell ref="H325:H329"/>
    <mergeCell ref="I325:I329"/>
    <mergeCell ref="J325:J329"/>
    <mergeCell ref="D325:D329"/>
    <mergeCell ref="E325:E329"/>
    <mergeCell ref="I330:I334"/>
    <mergeCell ref="J330:J334"/>
    <mergeCell ref="K330:K334"/>
    <mergeCell ref="L330:L334"/>
    <mergeCell ref="M330:M334"/>
    <mergeCell ref="N330:N334"/>
    <mergeCell ref="O330:O334"/>
    <mergeCell ref="P330:P334"/>
    <mergeCell ref="B330:B334"/>
    <mergeCell ref="C330:C334"/>
    <mergeCell ref="D330:D334"/>
    <mergeCell ref="E330:E334"/>
    <mergeCell ref="F330:F334"/>
    <mergeCell ref="G330:G334"/>
    <mergeCell ref="H330:H334"/>
    <mergeCell ref="K325:K329"/>
    <mergeCell ref="L325:L329"/>
    <mergeCell ref="M325:M329"/>
    <mergeCell ref="N325:N329"/>
    <mergeCell ref="O325:O329"/>
    <mergeCell ref="P325:P329"/>
    <mergeCell ref="A266:A271"/>
    <mergeCell ref="C267:C271"/>
    <mergeCell ref="D267:D271"/>
    <mergeCell ref="E267:E271"/>
    <mergeCell ref="F267:F271"/>
    <mergeCell ref="G267:G271"/>
    <mergeCell ref="G273:G277"/>
    <mergeCell ref="C273:C277"/>
    <mergeCell ref="D273:D277"/>
    <mergeCell ref="C278:C282"/>
    <mergeCell ref="D278:D282"/>
    <mergeCell ref="E278:E282"/>
    <mergeCell ref="F278:F282"/>
    <mergeCell ref="G278:G282"/>
    <mergeCell ref="O315:O319"/>
    <mergeCell ref="P315:P319"/>
    <mergeCell ref="O320:O324"/>
    <mergeCell ref="P320:P324"/>
    <mergeCell ref="H315:H319"/>
    <mergeCell ref="I315:I319"/>
    <mergeCell ref="J315:J319"/>
    <mergeCell ref="K315:K319"/>
    <mergeCell ref="L315:L319"/>
    <mergeCell ref="M315:M319"/>
    <mergeCell ref="N315:N319"/>
    <mergeCell ref="B320:B324"/>
    <mergeCell ref="C320:C324"/>
    <mergeCell ref="D320:D324"/>
    <mergeCell ref="E320:E324"/>
    <mergeCell ref="A315:A333"/>
    <mergeCell ref="B315:B319"/>
    <mergeCell ref="C315:C319"/>
    <mergeCell ref="A273:A307"/>
    <mergeCell ref="B278:B282"/>
    <mergeCell ref="B283:B303"/>
    <mergeCell ref="C283:C303"/>
    <mergeCell ref="D283:D303"/>
    <mergeCell ref="E283:E303"/>
    <mergeCell ref="F283:F303"/>
    <mergeCell ref="A308:A313"/>
    <mergeCell ref="B309:B313"/>
    <mergeCell ref="C309:C313"/>
    <mergeCell ref="D309:D313"/>
    <mergeCell ref="E309:E313"/>
    <mergeCell ref="F309:F313"/>
    <mergeCell ref="G309:G313"/>
    <mergeCell ref="O309:O313"/>
    <mergeCell ref="P309:P313"/>
    <mergeCell ref="H309:H313"/>
    <mergeCell ref="I309:I313"/>
    <mergeCell ref="J309:J313"/>
    <mergeCell ref="K309:K313"/>
    <mergeCell ref="L309:L313"/>
    <mergeCell ref="M309:M313"/>
    <mergeCell ref="N309:N313"/>
    <mergeCell ref="F273:F277"/>
    <mergeCell ref="H273:H277"/>
    <mergeCell ref="I273:I277"/>
    <mergeCell ref="J273:J277"/>
    <mergeCell ref="K273:K277"/>
    <mergeCell ref="L273:L277"/>
    <mergeCell ref="B267:B271"/>
    <mergeCell ref="B273:B277"/>
    <mergeCell ref="I304:I308"/>
    <mergeCell ref="J304:J308"/>
    <mergeCell ref="K304:K308"/>
    <mergeCell ref="L304:L308"/>
    <mergeCell ref="M304:M308"/>
    <mergeCell ref="N304:N308"/>
    <mergeCell ref="O304:O308"/>
    <mergeCell ref="P304:P308"/>
    <mergeCell ref="B304:B308"/>
    <mergeCell ref="C304:C308"/>
    <mergeCell ref="D304:D308"/>
    <mergeCell ref="E304:E308"/>
    <mergeCell ref="F304:F308"/>
    <mergeCell ref="G304:G308"/>
    <mergeCell ref="H304:H308"/>
    <mergeCell ref="G283:G303"/>
    <mergeCell ref="O267:O271"/>
    <mergeCell ref="P267:P271"/>
    <mergeCell ref="H267:H271"/>
    <mergeCell ref="I267:I271"/>
    <mergeCell ref="J267:J271"/>
    <mergeCell ref="K267:K271"/>
    <mergeCell ref="L267:L271"/>
    <mergeCell ref="M267:M271"/>
    <mergeCell ref="N267:N271"/>
    <mergeCell ref="M273:M277"/>
    <mergeCell ref="N273:N277"/>
    <mergeCell ref="O273:O277"/>
    <mergeCell ref="P273:P277"/>
    <mergeCell ref="E273:E277"/>
    <mergeCell ref="L180:L184"/>
    <mergeCell ref="M180:M184"/>
    <mergeCell ref="N180:N184"/>
    <mergeCell ref="O180:O184"/>
    <mergeCell ref="P180:P184"/>
    <mergeCell ref="D180:D184"/>
    <mergeCell ref="E180:E184"/>
    <mergeCell ref="F180:F184"/>
    <mergeCell ref="G180:G184"/>
    <mergeCell ref="H180:H184"/>
    <mergeCell ref="I180:I184"/>
    <mergeCell ref="J180:J184"/>
    <mergeCell ref="B205:B209"/>
    <mergeCell ref="B221:B225"/>
    <mergeCell ref="C205:C209"/>
    <mergeCell ref="A211:A214"/>
    <mergeCell ref="C211:C215"/>
    <mergeCell ref="D211:D215"/>
    <mergeCell ref="E211:E215"/>
    <mergeCell ref="E216:E220"/>
    <mergeCell ref="E221:E225"/>
    <mergeCell ref="J211:J215"/>
    <mergeCell ref="K211:K215"/>
    <mergeCell ref="L211:L215"/>
    <mergeCell ref="H185:H189"/>
    <mergeCell ref="I190:I194"/>
    <mergeCell ref="J190:J194"/>
    <mergeCell ref="K190:K194"/>
    <mergeCell ref="L190:L194"/>
    <mergeCell ref="M190:M194"/>
    <mergeCell ref="N190:N194"/>
    <mergeCell ref="O190:O194"/>
    <mergeCell ref="N160:N164"/>
    <mergeCell ref="O160:O164"/>
    <mergeCell ref="C160:C164"/>
    <mergeCell ref="D160:D164"/>
    <mergeCell ref="E160:E164"/>
    <mergeCell ref="F160:F164"/>
    <mergeCell ref="G160:G164"/>
    <mergeCell ref="H160:H164"/>
    <mergeCell ref="A162:A177"/>
    <mergeCell ref="H170:H174"/>
    <mergeCell ref="N170:N174"/>
    <mergeCell ref="O170:O174"/>
    <mergeCell ref="P170:P174"/>
    <mergeCell ref="F170:F174"/>
    <mergeCell ref="G170:G174"/>
    <mergeCell ref="I170:I174"/>
    <mergeCell ref="J170:J174"/>
    <mergeCell ref="K170:K174"/>
    <mergeCell ref="L170:L174"/>
    <mergeCell ref="M170:M174"/>
    <mergeCell ref="I175:I179"/>
    <mergeCell ref="J175:J179"/>
    <mergeCell ref="K175:K179"/>
    <mergeCell ref="L175:L179"/>
    <mergeCell ref="M175:M179"/>
    <mergeCell ref="N175:N179"/>
    <mergeCell ref="O175:O179"/>
    <mergeCell ref="P175:P179"/>
    <mergeCell ref="D170:D174"/>
    <mergeCell ref="E170:E174"/>
    <mergeCell ref="D175:D179"/>
    <mergeCell ref="E175:E179"/>
    <mergeCell ref="L155:L159"/>
    <mergeCell ref="M155:M159"/>
    <mergeCell ref="N155:N159"/>
    <mergeCell ref="O155:O159"/>
    <mergeCell ref="P155:P159"/>
    <mergeCell ref="J144:J148"/>
    <mergeCell ref="K144:K148"/>
    <mergeCell ref="L144:L148"/>
    <mergeCell ref="M144:M148"/>
    <mergeCell ref="N144:N148"/>
    <mergeCell ref="O144:O148"/>
    <mergeCell ref="P144:P148"/>
    <mergeCell ref="N165:N169"/>
    <mergeCell ref="O165:O169"/>
    <mergeCell ref="G165:G169"/>
    <mergeCell ref="H165:H169"/>
    <mergeCell ref="I165:I169"/>
    <mergeCell ref="J165:J169"/>
    <mergeCell ref="K165:K169"/>
    <mergeCell ref="L165:L169"/>
    <mergeCell ref="M165:M169"/>
    <mergeCell ref="I155:I159"/>
    <mergeCell ref="J155:J159"/>
    <mergeCell ref="G155:G159"/>
    <mergeCell ref="H155:H159"/>
    <mergeCell ref="P160:P164"/>
    <mergeCell ref="P165:P169"/>
    <mergeCell ref="I160:I164"/>
    <mergeCell ref="J160:J164"/>
    <mergeCell ref="K160:K164"/>
    <mergeCell ref="L160:L164"/>
    <mergeCell ref="M160:M164"/>
    <mergeCell ref="A94:A116"/>
    <mergeCell ref="A117:A142"/>
    <mergeCell ref="A143:A148"/>
    <mergeCell ref="A150:A161"/>
    <mergeCell ref="M134:M138"/>
    <mergeCell ref="N134:N138"/>
    <mergeCell ref="O134:O138"/>
    <mergeCell ref="P134:P138"/>
    <mergeCell ref="F134:F138"/>
    <mergeCell ref="G134:G138"/>
    <mergeCell ref="H134:H138"/>
    <mergeCell ref="I134:I138"/>
    <mergeCell ref="J134:J138"/>
    <mergeCell ref="K134:K138"/>
    <mergeCell ref="L134:L138"/>
    <mergeCell ref="B119:B123"/>
    <mergeCell ref="B124:B128"/>
    <mergeCell ref="B129:B133"/>
    <mergeCell ref="B134:B138"/>
    <mergeCell ref="C134:C138"/>
    <mergeCell ref="D134:D138"/>
    <mergeCell ref="E134:E138"/>
    <mergeCell ref="C144:C148"/>
    <mergeCell ref="D144:D148"/>
    <mergeCell ref="E144:E148"/>
    <mergeCell ref="F144:F148"/>
    <mergeCell ref="G144:G148"/>
    <mergeCell ref="H144:H148"/>
    <mergeCell ref="I144:I148"/>
    <mergeCell ref="B144:B148"/>
    <mergeCell ref="B150:B154"/>
    <mergeCell ref="C150:C154"/>
    <mergeCell ref="I139:I143"/>
    <mergeCell ref="J139:J143"/>
    <mergeCell ref="K139:K143"/>
    <mergeCell ref="L139:L143"/>
    <mergeCell ref="M139:M143"/>
    <mergeCell ref="N139:N143"/>
    <mergeCell ref="O139:O143"/>
    <mergeCell ref="P139:P143"/>
    <mergeCell ref="B139:B143"/>
    <mergeCell ref="C139:C143"/>
    <mergeCell ref="D139:D143"/>
    <mergeCell ref="E139:E143"/>
    <mergeCell ref="F139:F143"/>
    <mergeCell ref="G139:G143"/>
    <mergeCell ref="H139:H143"/>
    <mergeCell ref="O150:O154"/>
    <mergeCell ref="P150:P154"/>
    <mergeCell ref="H150:H154"/>
    <mergeCell ref="I150:I154"/>
    <mergeCell ref="J150:J154"/>
    <mergeCell ref="K150:K154"/>
    <mergeCell ref="L150:L154"/>
    <mergeCell ref="M150:M154"/>
    <mergeCell ref="N150:N154"/>
    <mergeCell ref="D150:D154"/>
    <mergeCell ref="E150:E154"/>
    <mergeCell ref="F150:F154"/>
    <mergeCell ref="G150:G154"/>
    <mergeCell ref="K155:K159"/>
    <mergeCell ref="D205:D209"/>
    <mergeCell ref="E205:E209"/>
    <mergeCell ref="A199:A209"/>
    <mergeCell ref="B200:B204"/>
    <mergeCell ref="C200:C204"/>
    <mergeCell ref="D200:D204"/>
    <mergeCell ref="E200:E204"/>
    <mergeCell ref="F200:F204"/>
    <mergeCell ref="G200:G204"/>
    <mergeCell ref="M205:M209"/>
    <mergeCell ref="N205:N209"/>
    <mergeCell ref="O205:O209"/>
    <mergeCell ref="P205:P209"/>
    <mergeCell ref="F205:F209"/>
    <mergeCell ref="G205:G209"/>
    <mergeCell ref="H205:H209"/>
    <mergeCell ref="I205:I209"/>
    <mergeCell ref="J205:J209"/>
    <mergeCell ref="K205:K209"/>
    <mergeCell ref="L205:L209"/>
    <mergeCell ref="I195:I199"/>
    <mergeCell ref="J195:J199"/>
    <mergeCell ref="K195:K199"/>
    <mergeCell ref="L195:L199"/>
    <mergeCell ref="M195:M199"/>
    <mergeCell ref="N195:N199"/>
    <mergeCell ref="O195:O199"/>
    <mergeCell ref="P195:P199"/>
    <mergeCell ref="B170:B174"/>
    <mergeCell ref="C170:C174"/>
    <mergeCell ref="B175:B179"/>
    <mergeCell ref="C175:C179"/>
    <mergeCell ref="A178:A198"/>
    <mergeCell ref="B180:B184"/>
    <mergeCell ref="C180:C184"/>
    <mergeCell ref="O200:O204"/>
    <mergeCell ref="P200:P204"/>
    <mergeCell ref="H200:H204"/>
    <mergeCell ref="I200:I204"/>
    <mergeCell ref="J200:J204"/>
    <mergeCell ref="K200:K204"/>
    <mergeCell ref="L200:L204"/>
    <mergeCell ref="M200:M204"/>
    <mergeCell ref="N200:N204"/>
    <mergeCell ref="B195:B199"/>
    <mergeCell ref="C195:C199"/>
    <mergeCell ref="D195:D199"/>
    <mergeCell ref="E195:E199"/>
    <mergeCell ref="F195:F199"/>
    <mergeCell ref="G195:G199"/>
    <mergeCell ref="H195:H199"/>
    <mergeCell ref="F175:F179"/>
    <mergeCell ref="L185:L189"/>
    <mergeCell ref="M185:M189"/>
    <mergeCell ref="N185:N189"/>
    <mergeCell ref="O185:O189"/>
    <mergeCell ref="P185:P189"/>
    <mergeCell ref="B185:B189"/>
    <mergeCell ref="C185:C189"/>
    <mergeCell ref="D185:D189"/>
    <mergeCell ref="E185:E189"/>
    <mergeCell ref="F185:F189"/>
    <mergeCell ref="G185:G189"/>
    <mergeCell ref="P190:P194"/>
    <mergeCell ref="B190:B194"/>
    <mergeCell ref="C190:C194"/>
    <mergeCell ref="D190:D194"/>
    <mergeCell ref="E190:E194"/>
    <mergeCell ref="F190:F194"/>
    <mergeCell ref="G190:G194"/>
    <mergeCell ref="H190:H194"/>
    <mergeCell ref="B14:B17"/>
    <mergeCell ref="B32:B36"/>
    <mergeCell ref="B42:B46"/>
    <mergeCell ref="B47:B51"/>
    <mergeCell ref="B52:B57"/>
    <mergeCell ref="B58:B62"/>
    <mergeCell ref="B63:B67"/>
    <mergeCell ref="B84:B88"/>
    <mergeCell ref="B89:B93"/>
    <mergeCell ref="B94:B98"/>
    <mergeCell ref="B99:B103"/>
    <mergeCell ref="B104:B108"/>
    <mergeCell ref="B109:B113"/>
    <mergeCell ref="B114:B118"/>
    <mergeCell ref="I185:I189"/>
    <mergeCell ref="J185:J189"/>
    <mergeCell ref="K185:K189"/>
    <mergeCell ref="B155:B159"/>
    <mergeCell ref="C155:C159"/>
    <mergeCell ref="D155:D159"/>
    <mergeCell ref="E155:E159"/>
    <mergeCell ref="F155:F159"/>
    <mergeCell ref="B160:B164"/>
    <mergeCell ref="B165:B169"/>
    <mergeCell ref="C165:C169"/>
    <mergeCell ref="D165:D169"/>
    <mergeCell ref="E165:E169"/>
    <mergeCell ref="F165:F169"/>
    <mergeCell ref="G175:G179"/>
    <mergeCell ref="H175:H179"/>
    <mergeCell ref="K180:K184"/>
    <mergeCell ref="J114:J118"/>
    <mergeCell ref="K114:K118"/>
    <mergeCell ref="L114:L118"/>
    <mergeCell ref="M114:M118"/>
    <mergeCell ref="N114:N118"/>
    <mergeCell ref="O114:O118"/>
    <mergeCell ref="P114:P118"/>
    <mergeCell ref="C114:C118"/>
    <mergeCell ref="D114:D118"/>
    <mergeCell ref="E114:E118"/>
    <mergeCell ref="F114:F118"/>
    <mergeCell ref="G114:G118"/>
    <mergeCell ref="H114:H118"/>
    <mergeCell ref="I114:I118"/>
    <mergeCell ref="J119:J123"/>
    <mergeCell ref="K119:K123"/>
    <mergeCell ref="L119:L123"/>
    <mergeCell ref="M119:M123"/>
    <mergeCell ref="N119:N123"/>
    <mergeCell ref="O119:O123"/>
    <mergeCell ref="P119:P123"/>
    <mergeCell ref="C119:C123"/>
    <mergeCell ref="D119:D123"/>
    <mergeCell ref="E119:E123"/>
    <mergeCell ref="F119:F123"/>
    <mergeCell ref="G119:G123"/>
    <mergeCell ref="H119:H123"/>
    <mergeCell ref="I119:I123"/>
    <mergeCell ref="J104:J108"/>
    <mergeCell ref="K104:K108"/>
    <mergeCell ref="L104:L108"/>
    <mergeCell ref="M104:M108"/>
    <mergeCell ref="N104:N108"/>
    <mergeCell ref="O104:O108"/>
    <mergeCell ref="P104:P108"/>
    <mergeCell ref="C104:C108"/>
    <mergeCell ref="D104:D108"/>
    <mergeCell ref="E104:E108"/>
    <mergeCell ref="F104:F108"/>
    <mergeCell ref="G104:G108"/>
    <mergeCell ref="H104:H108"/>
    <mergeCell ref="I104:I108"/>
    <mergeCell ref="J109:J113"/>
    <mergeCell ref="K109:K113"/>
    <mergeCell ref="L109:L113"/>
    <mergeCell ref="M109:M113"/>
    <mergeCell ref="N109:N113"/>
    <mergeCell ref="O109:O113"/>
    <mergeCell ref="P109:P113"/>
    <mergeCell ref="C109:C113"/>
    <mergeCell ref="D109:D113"/>
    <mergeCell ref="E109:E113"/>
    <mergeCell ref="F109:F113"/>
    <mergeCell ref="G109:G113"/>
    <mergeCell ref="H109:H113"/>
    <mergeCell ref="I109:I113"/>
    <mergeCell ref="K74:K78"/>
    <mergeCell ref="L74:L78"/>
    <mergeCell ref="M74:M78"/>
    <mergeCell ref="N74:N78"/>
    <mergeCell ref="O74:O78"/>
    <mergeCell ref="P74:P78"/>
    <mergeCell ref="B74:B78"/>
    <mergeCell ref="B79:B83"/>
    <mergeCell ref="C79:C83"/>
    <mergeCell ref="D79:D83"/>
    <mergeCell ref="E79:E83"/>
    <mergeCell ref="F79:F83"/>
    <mergeCell ref="G79:G83"/>
    <mergeCell ref="N89:N93"/>
    <mergeCell ref="O89:O93"/>
    <mergeCell ref="L84:L88"/>
    <mergeCell ref="M84:M88"/>
    <mergeCell ref="N84:N88"/>
    <mergeCell ref="O84:O88"/>
    <mergeCell ref="P84:P88"/>
    <mergeCell ref="L89:L93"/>
    <mergeCell ref="M89:M93"/>
    <mergeCell ref="P89:P93"/>
    <mergeCell ref="D63:D67"/>
    <mergeCell ref="E63:E67"/>
    <mergeCell ref="F63:F67"/>
    <mergeCell ref="G63:G67"/>
    <mergeCell ref="H63:H67"/>
    <mergeCell ref="I63:I67"/>
    <mergeCell ref="A42:A65"/>
    <mergeCell ref="A66:A72"/>
    <mergeCell ref="A74:A93"/>
    <mergeCell ref="I68:I72"/>
    <mergeCell ref="J68:J72"/>
    <mergeCell ref="K68:K72"/>
    <mergeCell ref="L68:L72"/>
    <mergeCell ref="M68:M72"/>
    <mergeCell ref="N68:N72"/>
    <mergeCell ref="O68:O72"/>
    <mergeCell ref="P68:P72"/>
    <mergeCell ref="B68:B72"/>
    <mergeCell ref="C68:C72"/>
    <mergeCell ref="D68:D72"/>
    <mergeCell ref="E68:E72"/>
    <mergeCell ref="F68:F72"/>
    <mergeCell ref="G68:G72"/>
    <mergeCell ref="H68:H72"/>
    <mergeCell ref="C74:C78"/>
    <mergeCell ref="D74:D78"/>
    <mergeCell ref="E74:E78"/>
    <mergeCell ref="F74:F78"/>
    <mergeCell ref="G74:G78"/>
    <mergeCell ref="H74:H78"/>
    <mergeCell ref="I74:I78"/>
    <mergeCell ref="J74:J78"/>
    <mergeCell ref="E47:E51"/>
    <mergeCell ref="F47:F51"/>
    <mergeCell ref="G47:G51"/>
    <mergeCell ref="H47:H51"/>
    <mergeCell ref="J52:J57"/>
    <mergeCell ref="K52:K57"/>
    <mergeCell ref="L52:L57"/>
    <mergeCell ref="M52:M57"/>
    <mergeCell ref="N52:N57"/>
    <mergeCell ref="O52:O57"/>
    <mergeCell ref="P52:P57"/>
    <mergeCell ref="C52:C57"/>
    <mergeCell ref="D52:D57"/>
    <mergeCell ref="E52:E57"/>
    <mergeCell ref="F52:F57"/>
    <mergeCell ref="G52:G57"/>
    <mergeCell ref="H52:H57"/>
    <mergeCell ref="I52:I57"/>
    <mergeCell ref="J129:J133"/>
    <mergeCell ref="K129:K133"/>
    <mergeCell ref="L129:L133"/>
    <mergeCell ref="M129:M133"/>
    <mergeCell ref="N129:N133"/>
    <mergeCell ref="O129:O133"/>
    <mergeCell ref="P129:P133"/>
    <mergeCell ref="C129:C133"/>
    <mergeCell ref="D129:D133"/>
    <mergeCell ref="E129:E133"/>
    <mergeCell ref="F129:F133"/>
    <mergeCell ref="G129:G133"/>
    <mergeCell ref="H129:H133"/>
    <mergeCell ref="I129:I133"/>
    <mergeCell ref="A10:A19"/>
    <mergeCell ref="C14:C17"/>
    <mergeCell ref="D14:D17"/>
    <mergeCell ref="C18:C21"/>
    <mergeCell ref="D18:D21"/>
    <mergeCell ref="A20:A41"/>
    <mergeCell ref="D27:D31"/>
    <mergeCell ref="I47:I51"/>
    <mergeCell ref="J47:J51"/>
    <mergeCell ref="K47:K51"/>
    <mergeCell ref="L47:L51"/>
    <mergeCell ref="M47:M51"/>
    <mergeCell ref="N47:N51"/>
    <mergeCell ref="O47:O51"/>
    <mergeCell ref="P47:P51"/>
    <mergeCell ref="D42:D46"/>
    <mergeCell ref="C47:C51"/>
    <mergeCell ref="D47:D51"/>
    <mergeCell ref="E94:E98"/>
    <mergeCell ref="F94:F98"/>
    <mergeCell ref="G94:G98"/>
    <mergeCell ref="H94:H98"/>
    <mergeCell ref="I94:I98"/>
    <mergeCell ref="J99:J103"/>
    <mergeCell ref="K99:K103"/>
    <mergeCell ref="L99:L103"/>
    <mergeCell ref="M99:M103"/>
    <mergeCell ref="N99:N103"/>
    <mergeCell ref="O99:O103"/>
    <mergeCell ref="P99:P103"/>
    <mergeCell ref="C99:C103"/>
    <mergeCell ref="D99:D103"/>
    <mergeCell ref="E99:E103"/>
    <mergeCell ref="F99:F103"/>
    <mergeCell ref="G99:G103"/>
    <mergeCell ref="H99:H103"/>
    <mergeCell ref="I99:I103"/>
    <mergeCell ref="J124:J128"/>
    <mergeCell ref="K124:K128"/>
    <mergeCell ref="L124:L128"/>
    <mergeCell ref="M124:M128"/>
    <mergeCell ref="N124:N128"/>
    <mergeCell ref="O124:O128"/>
    <mergeCell ref="P124:P128"/>
    <mergeCell ref="C124:C128"/>
    <mergeCell ref="D124:D128"/>
    <mergeCell ref="E124:E128"/>
    <mergeCell ref="F124:F128"/>
    <mergeCell ref="G124:G128"/>
    <mergeCell ref="H124:H128"/>
    <mergeCell ref="I124:I128"/>
    <mergeCell ref="J89:J93"/>
    <mergeCell ref="K89:K93"/>
    <mergeCell ref="C89:C93"/>
    <mergeCell ref="D89:D93"/>
    <mergeCell ref="E89:E93"/>
    <mergeCell ref="F89:F93"/>
    <mergeCell ref="G89:G93"/>
    <mergeCell ref="H89:H93"/>
    <mergeCell ref="I89:I93"/>
    <mergeCell ref="J94:J98"/>
    <mergeCell ref="K94:K98"/>
    <mergeCell ref="L94:L98"/>
    <mergeCell ref="M94:M98"/>
    <mergeCell ref="N94:N98"/>
    <mergeCell ref="O94:O98"/>
    <mergeCell ref="P94:P98"/>
    <mergeCell ref="C94:C98"/>
    <mergeCell ref="D94:D98"/>
    <mergeCell ref="A472:A490"/>
    <mergeCell ref="B472:B476"/>
    <mergeCell ref="C472:C476"/>
    <mergeCell ref="D472:D476"/>
    <mergeCell ref="E472:E476"/>
    <mergeCell ref="F472:F476"/>
    <mergeCell ref="G472:G476"/>
    <mergeCell ref="O492:O496"/>
    <mergeCell ref="P492:P496"/>
    <mergeCell ref="H492:H496"/>
    <mergeCell ref="I492:I496"/>
    <mergeCell ref="J492:J496"/>
    <mergeCell ref="K492:K496"/>
    <mergeCell ref="L492:L496"/>
    <mergeCell ref="M492:M496"/>
    <mergeCell ref="N492:N496"/>
    <mergeCell ref="J550:J554"/>
    <mergeCell ref="K550:K554"/>
    <mergeCell ref="C550:C554"/>
    <mergeCell ref="D550:D554"/>
    <mergeCell ref="E550:E554"/>
    <mergeCell ref="F550:F554"/>
    <mergeCell ref="G550:G554"/>
    <mergeCell ref="H550:H554"/>
    <mergeCell ref="I550:I554"/>
    <mergeCell ref="M482:M486"/>
    <mergeCell ref="N482:N486"/>
    <mergeCell ref="O482:O486"/>
    <mergeCell ref="P482:P486"/>
    <mergeCell ref="B482:B486"/>
    <mergeCell ref="C482:C486"/>
    <mergeCell ref="H482:H486"/>
    <mergeCell ref="I482:I486"/>
    <mergeCell ref="J482:J486"/>
    <mergeCell ref="K482:K486"/>
    <mergeCell ref="L482:L486"/>
    <mergeCell ref="D482:D486"/>
    <mergeCell ref="E482:E486"/>
    <mergeCell ref="F482:F486"/>
    <mergeCell ref="G482:G486"/>
    <mergeCell ref="I487:I491"/>
    <mergeCell ref="J487:J491"/>
    <mergeCell ref="K487:K491"/>
    <mergeCell ref="L487:L491"/>
    <mergeCell ref="M487:M491"/>
    <mergeCell ref="N487:N491"/>
    <mergeCell ref="O487:O491"/>
    <mergeCell ref="P487:P491"/>
    <mergeCell ref="B487:B491"/>
    <mergeCell ref="C487:C491"/>
    <mergeCell ref="D487:D491"/>
    <mergeCell ref="E487:E491"/>
    <mergeCell ref="F487:F491"/>
    <mergeCell ref="G487:G491"/>
    <mergeCell ref="H487:H491"/>
    <mergeCell ref="E477:E481"/>
    <mergeCell ref="N456:N460"/>
    <mergeCell ref="O456:O460"/>
    <mergeCell ref="P456:P460"/>
    <mergeCell ref="G456:G460"/>
    <mergeCell ref="H456:H460"/>
    <mergeCell ref="I456:I460"/>
    <mergeCell ref="J456:J460"/>
    <mergeCell ref="K456:K460"/>
    <mergeCell ref="L456:L460"/>
    <mergeCell ref="M456:M460"/>
    <mergeCell ref="M477:M481"/>
    <mergeCell ref="N477:N481"/>
    <mergeCell ref="F477:F481"/>
    <mergeCell ref="G477:G481"/>
    <mergeCell ref="H477:H481"/>
    <mergeCell ref="I477:I481"/>
    <mergeCell ref="J477:J481"/>
    <mergeCell ref="A420:A438"/>
    <mergeCell ref="B420:B424"/>
    <mergeCell ref="C420:C424"/>
    <mergeCell ref="D420:D424"/>
    <mergeCell ref="E420:E424"/>
    <mergeCell ref="F420:F424"/>
    <mergeCell ref="G420:G424"/>
    <mergeCell ref="O440:O444"/>
    <mergeCell ref="P440:P444"/>
    <mergeCell ref="O446:O450"/>
    <mergeCell ref="P446:P450"/>
    <mergeCell ref="H440:H444"/>
    <mergeCell ref="I440:I444"/>
    <mergeCell ref="J440:J444"/>
    <mergeCell ref="K440:K444"/>
    <mergeCell ref="L440:L444"/>
    <mergeCell ref="M440:M444"/>
    <mergeCell ref="N440:N444"/>
    <mergeCell ref="A439:A444"/>
    <mergeCell ref="C440:C444"/>
    <mergeCell ref="D440:D444"/>
    <mergeCell ref="E440:E444"/>
    <mergeCell ref="F440:F444"/>
    <mergeCell ref="G440:G444"/>
    <mergeCell ref="G446:G450"/>
    <mergeCell ref="A446:A464"/>
    <mergeCell ref="B451:B455"/>
    <mergeCell ref="N435:N439"/>
    <mergeCell ref="O435:O439"/>
    <mergeCell ref="P435:P439"/>
    <mergeCell ref="K420:K424"/>
    <mergeCell ref="L420:L424"/>
    <mergeCell ref="A465:A470"/>
    <mergeCell ref="B466:B470"/>
    <mergeCell ref="C466:C470"/>
    <mergeCell ref="D466:D470"/>
    <mergeCell ref="E466:E470"/>
    <mergeCell ref="F466:F470"/>
    <mergeCell ref="G466:G470"/>
    <mergeCell ref="O466:O470"/>
    <mergeCell ref="P466:P470"/>
    <mergeCell ref="H466:H470"/>
    <mergeCell ref="I466:I470"/>
    <mergeCell ref="J466:J470"/>
    <mergeCell ref="K466:K470"/>
    <mergeCell ref="L466:L470"/>
    <mergeCell ref="M466:M470"/>
    <mergeCell ref="N466:N470"/>
    <mergeCell ref="K477:K481"/>
    <mergeCell ref="L477:L481"/>
    <mergeCell ref="O472:O476"/>
    <mergeCell ref="P472:P476"/>
    <mergeCell ref="O477:O481"/>
    <mergeCell ref="P477:P481"/>
    <mergeCell ref="H472:H476"/>
    <mergeCell ref="I472:I476"/>
    <mergeCell ref="J472:J476"/>
    <mergeCell ref="K472:K476"/>
    <mergeCell ref="L472:L476"/>
    <mergeCell ref="M472:M476"/>
    <mergeCell ref="N472:N476"/>
    <mergeCell ref="B477:B481"/>
    <mergeCell ref="C477:C481"/>
    <mergeCell ref="D477:D481"/>
    <mergeCell ref="I461:I465"/>
    <mergeCell ref="J461:J465"/>
    <mergeCell ref="K461:K465"/>
    <mergeCell ref="L461:L465"/>
    <mergeCell ref="M461:M465"/>
    <mergeCell ref="N461:N465"/>
    <mergeCell ref="O461:O465"/>
    <mergeCell ref="P461:P465"/>
    <mergeCell ref="B461:B465"/>
    <mergeCell ref="C461:C465"/>
    <mergeCell ref="D461:D465"/>
    <mergeCell ref="E461:E465"/>
    <mergeCell ref="F461:F465"/>
    <mergeCell ref="G461:G465"/>
    <mergeCell ref="H461:H465"/>
    <mergeCell ref="O451:O455"/>
    <mergeCell ref="P451:P455"/>
    <mergeCell ref="H451:H455"/>
    <mergeCell ref="I451:I455"/>
    <mergeCell ref="J451:J455"/>
    <mergeCell ref="K451:K455"/>
    <mergeCell ref="L451:L455"/>
    <mergeCell ref="M451:M455"/>
    <mergeCell ref="N451:N455"/>
    <mergeCell ref="D451:D455"/>
    <mergeCell ref="B456:B460"/>
    <mergeCell ref="C456:C460"/>
    <mergeCell ref="D456:D460"/>
    <mergeCell ref="E456:E460"/>
    <mergeCell ref="F456:F460"/>
    <mergeCell ref="B435:B439"/>
    <mergeCell ref="C435:C439"/>
    <mergeCell ref="D435:D439"/>
    <mergeCell ref="E435:E439"/>
    <mergeCell ref="F435:F439"/>
    <mergeCell ref="G435:G439"/>
    <mergeCell ref="H435:H439"/>
    <mergeCell ref="C451:C455"/>
    <mergeCell ref="D425:D429"/>
    <mergeCell ref="E425:E429"/>
    <mergeCell ref="F425:F429"/>
    <mergeCell ref="G425:G429"/>
    <mergeCell ref="B430:B434"/>
    <mergeCell ref="C430:C434"/>
    <mergeCell ref="D430:D434"/>
    <mergeCell ref="E430:E434"/>
    <mergeCell ref="M430:M434"/>
    <mergeCell ref="B440:B444"/>
    <mergeCell ref="B446:B450"/>
    <mergeCell ref="J435:J439"/>
    <mergeCell ref="K435:K439"/>
    <mergeCell ref="L435:L439"/>
    <mergeCell ref="M435:M439"/>
    <mergeCell ref="E451:E455"/>
    <mergeCell ref="F451:F455"/>
    <mergeCell ref="G451:G455"/>
    <mergeCell ref="N430:N434"/>
    <mergeCell ref="O430:O434"/>
    <mergeCell ref="P430:P434"/>
    <mergeCell ref="F430:F434"/>
    <mergeCell ref="G430:G434"/>
    <mergeCell ref="H430:H434"/>
    <mergeCell ref="I430:I434"/>
    <mergeCell ref="J430:J434"/>
    <mergeCell ref="K430:K434"/>
    <mergeCell ref="L430:L434"/>
    <mergeCell ref="B518:B522"/>
    <mergeCell ref="B524:B528"/>
    <mergeCell ref="A550:A568"/>
    <mergeCell ref="B550:B554"/>
    <mergeCell ref="C555:C559"/>
    <mergeCell ref="D555:D559"/>
    <mergeCell ref="D560:D564"/>
    <mergeCell ref="A517:A522"/>
    <mergeCell ref="C518:C522"/>
    <mergeCell ref="D518:D522"/>
    <mergeCell ref="E518:E522"/>
    <mergeCell ref="F518:F522"/>
    <mergeCell ref="G518:G522"/>
    <mergeCell ref="A524:A542"/>
    <mergeCell ref="G555:G559"/>
    <mergeCell ref="J560:J564"/>
    <mergeCell ref="K560:K564"/>
    <mergeCell ref="B560:B564"/>
    <mergeCell ref="C560:C564"/>
    <mergeCell ref="E560:E564"/>
    <mergeCell ref="F560:F564"/>
    <mergeCell ref="G560:G564"/>
    <mergeCell ref="H560:H564"/>
    <mergeCell ref="I560:I564"/>
    <mergeCell ref="B555:B559"/>
    <mergeCell ref="B565:B569"/>
    <mergeCell ref="J565:J569"/>
    <mergeCell ref="K565:K569"/>
    <mergeCell ref="J539:J543"/>
    <mergeCell ref="K539:K543"/>
    <mergeCell ref="E534:E538"/>
    <mergeCell ref="C524:C528"/>
    <mergeCell ref="M555:M559"/>
    <mergeCell ref="N555:N559"/>
    <mergeCell ref="O555:O559"/>
    <mergeCell ref="P555:P559"/>
    <mergeCell ref="E555:E559"/>
    <mergeCell ref="F555:F559"/>
    <mergeCell ref="H555:H559"/>
    <mergeCell ref="I555:I559"/>
    <mergeCell ref="J555:J559"/>
    <mergeCell ref="K555:K559"/>
    <mergeCell ref="L555:L559"/>
    <mergeCell ref="L560:L564"/>
    <mergeCell ref="M560:M564"/>
    <mergeCell ref="N560:N564"/>
    <mergeCell ref="O560:O564"/>
    <mergeCell ref="P560:P564"/>
    <mergeCell ref="O544:O548"/>
    <mergeCell ref="P544:P548"/>
    <mergeCell ref="B529:B533"/>
    <mergeCell ref="C529:C533"/>
    <mergeCell ref="D529:D533"/>
    <mergeCell ref="E529:E533"/>
    <mergeCell ref="A569:A574"/>
    <mergeCell ref="B570:B574"/>
    <mergeCell ref="C570:C574"/>
    <mergeCell ref="D570:D574"/>
    <mergeCell ref="E570:E574"/>
    <mergeCell ref="F570:F574"/>
    <mergeCell ref="G570:G574"/>
    <mergeCell ref="O570:O574"/>
    <mergeCell ref="P570:P574"/>
    <mergeCell ref="H570:H574"/>
    <mergeCell ref="I570:I574"/>
    <mergeCell ref="J570:J574"/>
    <mergeCell ref="K570:K574"/>
    <mergeCell ref="L570:L574"/>
    <mergeCell ref="M570:M574"/>
    <mergeCell ref="N570:N574"/>
    <mergeCell ref="L565:L569"/>
    <mergeCell ref="M565:M569"/>
    <mergeCell ref="N565:N569"/>
    <mergeCell ref="O565:O569"/>
    <mergeCell ref="P565:P569"/>
    <mergeCell ref="C565:C569"/>
    <mergeCell ref="D565:D569"/>
    <mergeCell ref="E565:E569"/>
    <mergeCell ref="F565:F569"/>
    <mergeCell ref="G565:G569"/>
    <mergeCell ref="H565:H569"/>
    <mergeCell ref="I565:I569"/>
    <mergeCell ref="L550:L554"/>
    <mergeCell ref="M550:M554"/>
    <mergeCell ref="N550:N554"/>
    <mergeCell ref="O550:O554"/>
    <mergeCell ref="P550:P554"/>
    <mergeCell ref="H544:H548"/>
    <mergeCell ref="I544:I548"/>
    <mergeCell ref="J544:J548"/>
    <mergeCell ref="K544:K548"/>
    <mergeCell ref="L544:L548"/>
    <mergeCell ref="M544:M548"/>
    <mergeCell ref="N544:N548"/>
    <mergeCell ref="I539:I543"/>
    <mergeCell ref="L539:L543"/>
    <mergeCell ref="M539:M543"/>
    <mergeCell ref="N539:N543"/>
    <mergeCell ref="O539:O543"/>
    <mergeCell ref="P539:P543"/>
    <mergeCell ref="H539:H543"/>
    <mergeCell ref="B534:B538"/>
    <mergeCell ref="C534:C538"/>
    <mergeCell ref="D534:D538"/>
    <mergeCell ref="M534:M538"/>
    <mergeCell ref="N534:N538"/>
    <mergeCell ref="O534:O538"/>
    <mergeCell ref="P534:P538"/>
    <mergeCell ref="F534:F538"/>
    <mergeCell ref="G534:G538"/>
    <mergeCell ref="H534:H538"/>
    <mergeCell ref="I534:I538"/>
    <mergeCell ref="J534:J538"/>
    <mergeCell ref="K534:K538"/>
    <mergeCell ref="L534:L538"/>
    <mergeCell ref="A543:A548"/>
    <mergeCell ref="B544:B548"/>
    <mergeCell ref="C544:C548"/>
    <mergeCell ref="D544:D548"/>
    <mergeCell ref="E544:E548"/>
    <mergeCell ref="F544:F548"/>
    <mergeCell ref="G544:G548"/>
    <mergeCell ref="B539:B543"/>
    <mergeCell ref="C539:C543"/>
    <mergeCell ref="D539:D543"/>
    <mergeCell ref="E539:E543"/>
    <mergeCell ref="F539:F543"/>
    <mergeCell ref="G539:G543"/>
    <mergeCell ref="J524:J528"/>
    <mergeCell ref="K524:K528"/>
    <mergeCell ref="L524:L528"/>
    <mergeCell ref="M524:M528"/>
    <mergeCell ref="N524:N528"/>
    <mergeCell ref="O524:O528"/>
    <mergeCell ref="P524:P528"/>
    <mergeCell ref="D524:D528"/>
    <mergeCell ref="E524:E528"/>
    <mergeCell ref="F524:F528"/>
    <mergeCell ref="G524:G528"/>
    <mergeCell ref="H524:H528"/>
    <mergeCell ref="I524:I528"/>
    <mergeCell ref="M529:M533"/>
    <mergeCell ref="N529:N533"/>
    <mergeCell ref="O529:O533"/>
    <mergeCell ref="P529:P533"/>
    <mergeCell ref="F529:F533"/>
    <mergeCell ref="G529:G533"/>
    <mergeCell ref="H529:H533"/>
    <mergeCell ref="I529:I533"/>
    <mergeCell ref="J529:J533"/>
    <mergeCell ref="K529:K533"/>
    <mergeCell ref="L529:L533"/>
    <mergeCell ref="I513:I517"/>
    <mergeCell ref="J513:J517"/>
    <mergeCell ref="K513:K517"/>
    <mergeCell ref="L513:L517"/>
    <mergeCell ref="M513:M517"/>
    <mergeCell ref="K508:K512"/>
    <mergeCell ref="L508:L512"/>
    <mergeCell ref="M508:M512"/>
    <mergeCell ref="H513:H517"/>
    <mergeCell ref="B503:B507"/>
    <mergeCell ref="B508:B512"/>
    <mergeCell ref="C508:C512"/>
    <mergeCell ref="D508:D512"/>
    <mergeCell ref="E508:E512"/>
    <mergeCell ref="F508:F512"/>
    <mergeCell ref="O518:O522"/>
    <mergeCell ref="P518:P522"/>
    <mergeCell ref="H518:H522"/>
    <mergeCell ref="I518:I522"/>
    <mergeCell ref="J518:J522"/>
    <mergeCell ref="K518:K522"/>
    <mergeCell ref="L518:L522"/>
    <mergeCell ref="M518:M522"/>
    <mergeCell ref="N518:N522"/>
    <mergeCell ref="H508:H512"/>
    <mergeCell ref="I508:I512"/>
    <mergeCell ref="J508:J512"/>
    <mergeCell ref="B492:B496"/>
    <mergeCell ref="B498:B502"/>
    <mergeCell ref="M498:M502"/>
    <mergeCell ref="N498:N502"/>
    <mergeCell ref="O498:O502"/>
    <mergeCell ref="P498:P502"/>
    <mergeCell ref="E498:E502"/>
    <mergeCell ref="F498:F502"/>
    <mergeCell ref="H498:H502"/>
    <mergeCell ref="I498:I502"/>
    <mergeCell ref="J498:J502"/>
    <mergeCell ref="K498:K502"/>
    <mergeCell ref="L498:L502"/>
    <mergeCell ref="C503:C507"/>
    <mergeCell ref="D503:D507"/>
    <mergeCell ref="E503:E507"/>
    <mergeCell ref="F503:F507"/>
    <mergeCell ref="G503:G507"/>
    <mergeCell ref="A491:A496"/>
    <mergeCell ref="C492:C496"/>
    <mergeCell ref="D492:D496"/>
    <mergeCell ref="E492:E496"/>
    <mergeCell ref="F492:F496"/>
    <mergeCell ref="G492:G496"/>
    <mergeCell ref="G498:G502"/>
    <mergeCell ref="C498:C502"/>
    <mergeCell ref="D498:D502"/>
    <mergeCell ref="A498:A516"/>
    <mergeCell ref="N513:N517"/>
    <mergeCell ref="O513:O517"/>
    <mergeCell ref="P513:P517"/>
    <mergeCell ref="B513:B517"/>
    <mergeCell ref="C513:C517"/>
    <mergeCell ref="D513:D517"/>
    <mergeCell ref="E513:E517"/>
    <mergeCell ref="F513:F517"/>
    <mergeCell ref="G513:G517"/>
    <mergeCell ref="O503:O507"/>
    <mergeCell ref="P503:P507"/>
    <mergeCell ref="H503:H507"/>
    <mergeCell ref="I503:I507"/>
    <mergeCell ref="J503:J507"/>
    <mergeCell ref="K503:K507"/>
    <mergeCell ref="L503:L507"/>
    <mergeCell ref="M503:M507"/>
    <mergeCell ref="N503:N507"/>
    <mergeCell ref="N508:N512"/>
    <mergeCell ref="O508:O512"/>
    <mergeCell ref="P508:P512"/>
    <mergeCell ref="G508:G512"/>
    <mergeCell ref="AE356:AE360"/>
    <mergeCell ref="AE361:AE365"/>
    <mergeCell ref="AE367:AE371"/>
    <mergeCell ref="AE408:AE412"/>
    <mergeCell ref="AE413:AE418"/>
    <mergeCell ref="AE420:AE424"/>
    <mergeCell ref="AE425:AE429"/>
    <mergeCell ref="AE430:AE434"/>
    <mergeCell ref="AE435:AE439"/>
    <mergeCell ref="AE440:AE444"/>
    <mergeCell ref="AE372:AE376"/>
    <mergeCell ref="AE377:AE381"/>
    <mergeCell ref="AE382:AE386"/>
    <mergeCell ref="AE387:AE391"/>
    <mergeCell ref="AE393:AE397"/>
    <mergeCell ref="AE398:AE402"/>
    <mergeCell ref="AE403:AE407"/>
    <mergeCell ref="AE211:AE215"/>
    <mergeCell ref="AE216:AE220"/>
    <mergeCell ref="AE221:AE225"/>
    <mergeCell ref="AE226:AE230"/>
    <mergeCell ref="AE231:AE235"/>
    <mergeCell ref="AE236:AE240"/>
    <mergeCell ref="AE241:AE245"/>
    <mergeCell ref="AE247:AE251"/>
    <mergeCell ref="AE252:AE256"/>
    <mergeCell ref="AE257:AE261"/>
    <mergeCell ref="AE262:AE266"/>
    <mergeCell ref="AE267:AE271"/>
    <mergeCell ref="AE273:AE277"/>
    <mergeCell ref="AE278:AE282"/>
    <mergeCell ref="AE283:AE303"/>
    <mergeCell ref="AE304:AE308"/>
    <mergeCell ref="AE309:AE313"/>
    <mergeCell ref="J58:J62"/>
    <mergeCell ref="K58:K62"/>
    <mergeCell ref="L58:L62"/>
    <mergeCell ref="M58:M62"/>
    <mergeCell ref="N58:N62"/>
    <mergeCell ref="O58:O62"/>
    <mergeCell ref="P58:P62"/>
    <mergeCell ref="C58:C62"/>
    <mergeCell ref="D58:D62"/>
    <mergeCell ref="E58:E62"/>
    <mergeCell ref="F58:F62"/>
    <mergeCell ref="G58:G62"/>
    <mergeCell ref="H58:H62"/>
    <mergeCell ref="I58:I62"/>
    <mergeCell ref="O79:O83"/>
    <mergeCell ref="P79:P83"/>
    <mergeCell ref="AE79:AE83"/>
    <mergeCell ref="H79:H83"/>
    <mergeCell ref="I79:I83"/>
    <mergeCell ref="J79:J83"/>
    <mergeCell ref="K79:K83"/>
    <mergeCell ref="L79:L83"/>
    <mergeCell ref="M79:M83"/>
    <mergeCell ref="N79:N83"/>
    <mergeCell ref="J63:J67"/>
    <mergeCell ref="K63:K67"/>
    <mergeCell ref="L63:L67"/>
    <mergeCell ref="M63:M67"/>
    <mergeCell ref="N63:N67"/>
    <mergeCell ref="O63:O67"/>
    <mergeCell ref="P63:P67"/>
    <mergeCell ref="C63:C67"/>
    <mergeCell ref="B37:B41"/>
    <mergeCell ref="C37:C41"/>
    <mergeCell ref="E37:E41"/>
    <mergeCell ref="F37:F41"/>
    <mergeCell ref="G37:G41"/>
    <mergeCell ref="H37:H41"/>
    <mergeCell ref="I37:I41"/>
    <mergeCell ref="J42:J46"/>
    <mergeCell ref="K42:K46"/>
    <mergeCell ref="L42:L46"/>
    <mergeCell ref="M42:M46"/>
    <mergeCell ref="N42:N46"/>
    <mergeCell ref="O42:O46"/>
    <mergeCell ref="P42:P46"/>
    <mergeCell ref="D37:D41"/>
    <mergeCell ref="C42:C46"/>
    <mergeCell ref="E42:E46"/>
    <mergeCell ref="F42:F46"/>
    <mergeCell ref="G42:G46"/>
    <mergeCell ref="H42:H46"/>
    <mergeCell ref="I42:I46"/>
    <mergeCell ref="J32:J36"/>
    <mergeCell ref="K32:K36"/>
    <mergeCell ref="L32:L36"/>
    <mergeCell ref="M32:M36"/>
    <mergeCell ref="N32:N36"/>
    <mergeCell ref="O32:O36"/>
    <mergeCell ref="P32:P36"/>
    <mergeCell ref="C32:C36"/>
    <mergeCell ref="D32:D36"/>
    <mergeCell ref="E32:E36"/>
    <mergeCell ref="F32:F36"/>
    <mergeCell ref="G32:G36"/>
    <mergeCell ref="H32:H36"/>
    <mergeCell ref="I32:I36"/>
    <mergeCell ref="J37:J41"/>
    <mergeCell ref="K37:K41"/>
    <mergeCell ref="L37:L41"/>
    <mergeCell ref="M37:M41"/>
    <mergeCell ref="N37:N41"/>
    <mergeCell ref="O37:O41"/>
    <mergeCell ref="P37:P41"/>
    <mergeCell ref="K18:K21"/>
    <mergeCell ref="B18:B21"/>
    <mergeCell ref="B22:B26"/>
    <mergeCell ref="N22:N26"/>
    <mergeCell ref="O22:O26"/>
    <mergeCell ref="L18:L21"/>
    <mergeCell ref="M18:M21"/>
    <mergeCell ref="N18:N21"/>
    <mergeCell ref="O18:O21"/>
    <mergeCell ref="P18:P21"/>
    <mergeCell ref="L22:L26"/>
    <mergeCell ref="M22:M26"/>
    <mergeCell ref="P22:P26"/>
    <mergeCell ref="J27:J31"/>
    <mergeCell ref="K27:K31"/>
    <mergeCell ref="L27:L31"/>
    <mergeCell ref="M27:M31"/>
    <mergeCell ref="N27:N31"/>
    <mergeCell ref="O27:O31"/>
    <mergeCell ref="P27:P31"/>
    <mergeCell ref="B27:B31"/>
    <mergeCell ref="C27:C31"/>
    <mergeCell ref="E27:E31"/>
    <mergeCell ref="F27:F31"/>
    <mergeCell ref="G27:G31"/>
    <mergeCell ref="H27:H31"/>
    <mergeCell ref="I27:I31"/>
    <mergeCell ref="AE47:AE51"/>
    <mergeCell ref="AE52:AE57"/>
    <mergeCell ref="AE58:AE62"/>
    <mergeCell ref="AE63:AE67"/>
    <mergeCell ref="AE68:AE72"/>
    <mergeCell ref="Q73:Y73"/>
    <mergeCell ref="AB73:AE73"/>
    <mergeCell ref="AE74:AE78"/>
    <mergeCell ref="J22:J26"/>
    <mergeCell ref="K22:K26"/>
    <mergeCell ref="AE22:AE26"/>
    <mergeCell ref="AE27:AE31"/>
    <mergeCell ref="AE32:AE36"/>
    <mergeCell ref="AE37:AE41"/>
    <mergeCell ref="AE42:AE46"/>
    <mergeCell ref="A7:A9"/>
    <mergeCell ref="C8:C9"/>
    <mergeCell ref="D8:D9"/>
    <mergeCell ref="E8:E9"/>
    <mergeCell ref="F8:F9"/>
    <mergeCell ref="G8:G9"/>
    <mergeCell ref="G10:G13"/>
    <mergeCell ref="J14:J17"/>
    <mergeCell ref="K14:K17"/>
    <mergeCell ref="L14:L17"/>
    <mergeCell ref="M14:M17"/>
    <mergeCell ref="N14:N17"/>
    <mergeCell ref="O14:O17"/>
    <mergeCell ref="P14:P17"/>
    <mergeCell ref="E10:E13"/>
    <mergeCell ref="F10:F13"/>
    <mergeCell ref="E14:E17"/>
    <mergeCell ref="B10:B13"/>
    <mergeCell ref="M10:M13"/>
    <mergeCell ref="N10:N13"/>
    <mergeCell ref="O10:O13"/>
    <mergeCell ref="P10:P13"/>
    <mergeCell ref="AE10:AE13"/>
    <mergeCell ref="AE14:AE17"/>
    <mergeCell ref="AE18:AE21"/>
    <mergeCell ref="C10:C13"/>
    <mergeCell ref="D10:D13"/>
    <mergeCell ref="H10:H13"/>
    <mergeCell ref="I10:I13"/>
    <mergeCell ref="J10:J13"/>
    <mergeCell ref="K10:K13"/>
    <mergeCell ref="L10:L13"/>
    <mergeCell ref="C22:C26"/>
    <mergeCell ref="D22:D26"/>
    <mergeCell ref="E22:E26"/>
    <mergeCell ref="F22:F26"/>
    <mergeCell ref="G22:G26"/>
    <mergeCell ref="H22:H26"/>
    <mergeCell ref="I22:I26"/>
    <mergeCell ref="F14:F17"/>
    <mergeCell ref="G14:G17"/>
    <mergeCell ref="H14:H17"/>
    <mergeCell ref="I14:I17"/>
    <mergeCell ref="E18:E21"/>
    <mergeCell ref="F18:F21"/>
    <mergeCell ref="G18:G21"/>
    <mergeCell ref="H18:H21"/>
    <mergeCell ref="I18:I21"/>
    <mergeCell ref="J18:J21"/>
    <mergeCell ref="I3:P3"/>
    <mergeCell ref="Q3:AE3"/>
    <mergeCell ref="A1:H1"/>
    <mergeCell ref="I1:P1"/>
    <mergeCell ref="Q1:AE1"/>
    <mergeCell ref="A2:H2"/>
    <mergeCell ref="I2:P2"/>
    <mergeCell ref="Q2:AE2"/>
    <mergeCell ref="A3:H3"/>
    <mergeCell ref="A4:H4"/>
    <mergeCell ref="I4:P4"/>
    <mergeCell ref="Q4:AE4"/>
    <mergeCell ref="B7:C7"/>
    <mergeCell ref="D7:H7"/>
    <mergeCell ref="I7:P7"/>
    <mergeCell ref="Q7:AE7"/>
    <mergeCell ref="L8:M8"/>
    <mergeCell ref="Q8:X8"/>
    <mergeCell ref="Y8:AA8"/>
    <mergeCell ref="AB8:AD8"/>
    <mergeCell ref="AE8:AE9"/>
    <mergeCell ref="H8:H9"/>
    <mergeCell ref="I8:I9"/>
    <mergeCell ref="J8:J9"/>
    <mergeCell ref="K8:K9"/>
    <mergeCell ref="N8:N9"/>
    <mergeCell ref="O8:O9"/>
    <mergeCell ref="P8:P9"/>
    <mergeCell ref="B8:B9"/>
    <mergeCell ref="AE119:AE123"/>
    <mergeCell ref="AE124:AE128"/>
    <mergeCell ref="AE129:AE133"/>
    <mergeCell ref="AE134:AE138"/>
    <mergeCell ref="AE139:AE143"/>
    <mergeCell ref="AE185:AE189"/>
    <mergeCell ref="AE190:AE194"/>
    <mergeCell ref="AE195:AE199"/>
    <mergeCell ref="AE200:AE204"/>
    <mergeCell ref="AE205:AE209"/>
    <mergeCell ref="Q210:Y210"/>
    <mergeCell ref="AB210:AE210"/>
    <mergeCell ref="AE150:AE154"/>
    <mergeCell ref="AE155:AE159"/>
    <mergeCell ref="AE160:AE164"/>
    <mergeCell ref="AE165:AE169"/>
    <mergeCell ref="AE170:AE174"/>
    <mergeCell ref="AE175:AE179"/>
    <mergeCell ref="AE180:AE184"/>
    <mergeCell ref="AE544:AE548"/>
    <mergeCell ref="Q575:Y575"/>
    <mergeCell ref="AB575:AE575"/>
    <mergeCell ref="Q576:Y576"/>
    <mergeCell ref="AB576:AE576"/>
    <mergeCell ref="Q579:S579"/>
    <mergeCell ref="Q549:Y549"/>
    <mergeCell ref="AB549:AE549"/>
    <mergeCell ref="AE550:AE554"/>
    <mergeCell ref="AE555:AE559"/>
    <mergeCell ref="AE560:AE564"/>
    <mergeCell ref="AE565:AE569"/>
    <mergeCell ref="AE570:AE574"/>
    <mergeCell ref="C84:C88"/>
    <mergeCell ref="D84:D88"/>
    <mergeCell ref="E84:E88"/>
    <mergeCell ref="F84:F88"/>
    <mergeCell ref="G84:G88"/>
    <mergeCell ref="H84:H88"/>
    <mergeCell ref="I84:I88"/>
    <mergeCell ref="J84:J88"/>
    <mergeCell ref="K84:K88"/>
    <mergeCell ref="AE84:AE88"/>
    <mergeCell ref="AE89:AE93"/>
    <mergeCell ref="AE94:AE98"/>
    <mergeCell ref="AE99:AE103"/>
    <mergeCell ref="AE104:AE108"/>
    <mergeCell ref="AE144:AE148"/>
    <mergeCell ref="Q149:Y149"/>
    <mergeCell ref="AB149:AE149"/>
    <mergeCell ref="AE109:AE113"/>
    <mergeCell ref="AE114:AE118"/>
    <mergeCell ref="AE477:AE481"/>
    <mergeCell ref="AE482:AE486"/>
    <mergeCell ref="AE487:AE491"/>
    <mergeCell ref="AE492:AE496"/>
    <mergeCell ref="Q497:Y497"/>
    <mergeCell ref="AB497:AE497"/>
    <mergeCell ref="AE498:AE502"/>
    <mergeCell ref="AE503:AE507"/>
    <mergeCell ref="AE508:AE512"/>
    <mergeCell ref="AE513:AE517"/>
    <mergeCell ref="AE518:AE522"/>
    <mergeCell ref="Q523:Y523"/>
    <mergeCell ref="AB523:AE523"/>
    <mergeCell ref="AE524:AE528"/>
    <mergeCell ref="AE529:AE533"/>
    <mergeCell ref="AE534:AE538"/>
    <mergeCell ref="AE539:AE543"/>
    <mergeCell ref="Q246:Y246"/>
    <mergeCell ref="AB246:AE246"/>
    <mergeCell ref="Q272:Y272"/>
    <mergeCell ref="AB272:AE272"/>
    <mergeCell ref="Q314:Y314"/>
    <mergeCell ref="AB314:AE314"/>
    <mergeCell ref="AB340:AE340"/>
    <mergeCell ref="Q340:Y340"/>
    <mergeCell ref="Q366:Y366"/>
    <mergeCell ref="AB366:AE366"/>
    <mergeCell ref="Q392:Y392"/>
    <mergeCell ref="AB392:AE392"/>
    <mergeCell ref="Q419:Y419"/>
    <mergeCell ref="AB419:AE419"/>
    <mergeCell ref="Q471:Y471"/>
    <mergeCell ref="AB471:AE471"/>
    <mergeCell ref="AE472:AE476"/>
    <mergeCell ref="Q445:Y445"/>
    <mergeCell ref="AB445:AE445"/>
    <mergeCell ref="AE446:AE450"/>
    <mergeCell ref="AE451:AE455"/>
    <mergeCell ref="AE456:AE460"/>
    <mergeCell ref="AE461:AE465"/>
    <mergeCell ref="AE466:AE470"/>
    <mergeCell ref="AE315:AE319"/>
    <mergeCell ref="AE320:AE324"/>
    <mergeCell ref="AE325:AE329"/>
    <mergeCell ref="AE330:AE334"/>
    <mergeCell ref="AE335:AE339"/>
    <mergeCell ref="AE341:AE345"/>
    <mergeCell ref="AE346:AE350"/>
    <mergeCell ref="AE351:AE355"/>
    <mergeCell ref="M346:M350"/>
    <mergeCell ref="N346:N350"/>
    <mergeCell ref="O346:O350"/>
    <mergeCell ref="P346:P350"/>
    <mergeCell ref="P351:P355"/>
    <mergeCell ref="P356:P360"/>
    <mergeCell ref="O278:O282"/>
    <mergeCell ref="P278:P282"/>
    <mergeCell ref="H278:H282"/>
    <mergeCell ref="I278:I282"/>
    <mergeCell ref="J278:J282"/>
    <mergeCell ref="K278:K282"/>
    <mergeCell ref="L278:L282"/>
    <mergeCell ref="M278:M282"/>
    <mergeCell ref="N278:N282"/>
    <mergeCell ref="N283:N303"/>
    <mergeCell ref="O283:O303"/>
    <mergeCell ref="P283:P303"/>
    <mergeCell ref="H283:H303"/>
    <mergeCell ref="I283:I303"/>
    <mergeCell ref="J283:J303"/>
    <mergeCell ref="K283:K303"/>
    <mergeCell ref="L283:L303"/>
    <mergeCell ref="M283:M303"/>
    <mergeCell ref="M351:M355"/>
    <mergeCell ref="N351:N355"/>
    <mergeCell ref="O351:O355"/>
    <mergeCell ref="L356:L360"/>
    <mergeCell ref="M356:M360"/>
    <mergeCell ref="J257:J261"/>
    <mergeCell ref="K257:K261"/>
    <mergeCell ref="L257:L261"/>
    <mergeCell ref="M257:M261"/>
    <mergeCell ref="N257:N261"/>
    <mergeCell ref="O257:O261"/>
    <mergeCell ref="P257:P261"/>
    <mergeCell ref="B257:B261"/>
    <mergeCell ref="C257:C261"/>
    <mergeCell ref="E257:E261"/>
    <mergeCell ref="F257:F261"/>
    <mergeCell ref="G257:G261"/>
    <mergeCell ref="H257:H261"/>
    <mergeCell ref="I257:I261"/>
    <mergeCell ref="B252:B256"/>
    <mergeCell ref="B262:B266"/>
    <mergeCell ref="J262:J266"/>
    <mergeCell ref="K262:K266"/>
    <mergeCell ref="L262:L266"/>
    <mergeCell ref="M262:M266"/>
    <mergeCell ref="N262:N266"/>
    <mergeCell ref="O262:O266"/>
    <mergeCell ref="P262:P266"/>
    <mergeCell ref="C262:C266"/>
    <mergeCell ref="D262:D266"/>
    <mergeCell ref="E262:E266"/>
    <mergeCell ref="F262:F266"/>
    <mergeCell ref="G262:G266"/>
    <mergeCell ref="H262:H266"/>
    <mergeCell ref="I262:I266"/>
    <mergeCell ref="C252:C256"/>
    <mergeCell ref="D252:D256"/>
    <mergeCell ref="L252:L256"/>
    <mergeCell ref="M252:M256"/>
    <mergeCell ref="N252:N256"/>
    <mergeCell ref="O252:O256"/>
    <mergeCell ref="P252:P256"/>
    <mergeCell ref="E252:E256"/>
    <mergeCell ref="F252:F256"/>
    <mergeCell ref="G252:G256"/>
    <mergeCell ref="H252:H256"/>
    <mergeCell ref="I252:I256"/>
    <mergeCell ref="J252:J256"/>
    <mergeCell ref="K252:K256"/>
    <mergeCell ref="A215:A239"/>
    <mergeCell ref="B226:B230"/>
    <mergeCell ref="B231:B235"/>
    <mergeCell ref="C231:C235"/>
    <mergeCell ref="D231:D235"/>
    <mergeCell ref="E231:E235"/>
    <mergeCell ref="F231:F235"/>
    <mergeCell ref="B211:B215"/>
    <mergeCell ref="B216:B220"/>
    <mergeCell ref="A247:A265"/>
    <mergeCell ref="B247:B251"/>
    <mergeCell ref="D257:D261"/>
    <mergeCell ref="M211:M215"/>
    <mergeCell ref="N211:N215"/>
    <mergeCell ref="O211:O215"/>
    <mergeCell ref="P211:P215"/>
    <mergeCell ref="F211:F215"/>
    <mergeCell ref="G211:G215"/>
    <mergeCell ref="H211:H215"/>
    <mergeCell ref="I211:I215"/>
    <mergeCell ref="B236:B240"/>
    <mergeCell ref="C236:C240"/>
    <mergeCell ref="D236:D240"/>
    <mergeCell ref="E236:E240"/>
    <mergeCell ref="F236:F240"/>
    <mergeCell ref="G236:G240"/>
    <mergeCell ref="H236:H240"/>
    <mergeCell ref="O241:O245"/>
    <mergeCell ref="P241:P245"/>
    <mergeCell ref="A240:A245"/>
    <mergeCell ref="B241:B245"/>
    <mergeCell ref="C241:C245"/>
    <mergeCell ref="D241:D245"/>
    <mergeCell ref="E241:E245"/>
    <mergeCell ref="F241:F245"/>
    <mergeCell ref="G241:G245"/>
    <mergeCell ref="L247:L251"/>
    <mergeCell ref="M247:M251"/>
    <mergeCell ref="N247:N251"/>
    <mergeCell ref="O247:O251"/>
    <mergeCell ref="P247:P251"/>
    <mergeCell ref="H241:H245"/>
    <mergeCell ref="I241:I245"/>
    <mergeCell ref="J241:J245"/>
    <mergeCell ref="K241:K245"/>
    <mergeCell ref="L241:L245"/>
    <mergeCell ref="M241:M245"/>
    <mergeCell ref="N241:N245"/>
    <mergeCell ref="J247:J251"/>
    <mergeCell ref="K247:K251"/>
    <mergeCell ref="C247:C251"/>
    <mergeCell ref="D247:D251"/>
    <mergeCell ref="E247:E251"/>
    <mergeCell ref="F247:F251"/>
    <mergeCell ref="G247:G251"/>
    <mergeCell ref="H247:H251"/>
    <mergeCell ref="I247:I251"/>
    <mergeCell ref="I236:I240"/>
    <mergeCell ref="J236:J240"/>
    <mergeCell ref="K236:K240"/>
    <mergeCell ref="L236:L240"/>
    <mergeCell ref="M236:M240"/>
    <mergeCell ref="N236:N240"/>
    <mergeCell ref="O236:O240"/>
    <mergeCell ref="P236:P240"/>
    <mergeCell ref="J226:J230"/>
    <mergeCell ref="K226:K230"/>
    <mergeCell ref="L226:L230"/>
    <mergeCell ref="M226:M230"/>
    <mergeCell ref="N226:N230"/>
    <mergeCell ref="O226:O230"/>
    <mergeCell ref="P226:P230"/>
    <mergeCell ref="C226:C230"/>
    <mergeCell ref="D226:D230"/>
    <mergeCell ref="E226:E230"/>
    <mergeCell ref="F226:F230"/>
    <mergeCell ref="G226:G230"/>
    <mergeCell ref="H226:H230"/>
    <mergeCell ref="I226:I230"/>
    <mergeCell ref="N231:N235"/>
    <mergeCell ref="O231:O235"/>
    <mergeCell ref="P231:P235"/>
    <mergeCell ref="G231:G235"/>
    <mergeCell ref="H231:H235"/>
    <mergeCell ref="I231:I235"/>
    <mergeCell ref="J231:J235"/>
    <mergeCell ref="K231:K235"/>
    <mergeCell ref="L231:L235"/>
    <mergeCell ref="M231:M235"/>
    <mergeCell ref="K216:K220"/>
    <mergeCell ref="L216:L220"/>
    <mergeCell ref="M216:M220"/>
    <mergeCell ref="N216:N220"/>
    <mergeCell ref="O216:O220"/>
    <mergeCell ref="P216:P220"/>
    <mergeCell ref="C216:C220"/>
    <mergeCell ref="D216:D220"/>
    <mergeCell ref="F216:F220"/>
    <mergeCell ref="G216:G220"/>
    <mergeCell ref="H216:H220"/>
    <mergeCell ref="I216:I220"/>
    <mergeCell ref="J216:J220"/>
    <mergeCell ref="K221:K225"/>
    <mergeCell ref="L221:L225"/>
    <mergeCell ref="M221:M225"/>
    <mergeCell ref="N221:N225"/>
    <mergeCell ref="O221:O225"/>
    <mergeCell ref="P221:P225"/>
    <mergeCell ref="C221:C225"/>
    <mergeCell ref="D221:D225"/>
    <mergeCell ref="F221:F225"/>
    <mergeCell ref="G221:G225"/>
    <mergeCell ref="H221:H225"/>
    <mergeCell ref="I221:I225"/>
    <mergeCell ref="J221:J225"/>
  </mergeCells>
  <dataValidations count="5">
    <dataValidation type="list" allowBlank="1" showErrorMessage="1" sqref="E14 E18 E22 E27 E32 E37 E42 E47 E52 E58 E63 E68 E79 E84 E89 E94 E99 E104 E109 E114 E119 E124 E129 E134 E139 E144 E155 E160 E165 E170 E175 E180 E185 E190 E195 E200 E205 E216 E221 E226 E231 E236 E241 E252 E257 E262 E267 E278 E283 E304 E309 E346 E351 E356 E361 E372 E377 E382 E387 E398 E403 E408 E413 E425 E430 E435 E440 E451 E456 E461 E466 E477 E482 E487 E492 E503 E508 E513 E518 E529 E534 E539 E544 E555 E560 E565 E570">
      <formula1>INDIRECT($D14)</formula1>
    </dataValidation>
    <dataValidation type="list" allowBlank="1" showInputMessage="1" showErrorMessage="1" prompt="Orientación: - Escoja un Lineamiento Estratégico de la lista despegable." sqref="E10 E74 E150 E211 E247 E273 E315 E320 E325 E330 E335 E341 E367 E393 E420 E446 E472 E498 E524 E550">
      <formula1>INDIRECT($D10)</formula1>
    </dataValidation>
    <dataValidation type="list" allowBlank="1" showInputMessage="1" showErrorMessage="1" prompt="Orientación: - Escoja un Eje Estratégico de la lista despegable." sqref="D10 D74 D150 D211 D247 D273 D315 D320 D325 D330 D335 D341 D367 D393 D420 D446 D472 D498 D524 D550">
      <formula1>INDIRECT($F10)</formula1>
    </dataValidation>
    <dataValidation type="list" allowBlank="1" showErrorMessage="1" sqref="D14 D18 D22 D27 D32 D37 D42 D47 D52 D58 D63 D68 D79 D84 D89 D94 D99 D104 D109 D114 D119 D124 D129 D134 D139 D144 D155 D160 D165 D170 D175 D180 D185 D190 D195 D200 D205 D216 D221 D226 D231 D236 D241 D252 D257 D262 D267 D278 D283 D304 D309 D346 D351 D356 D361 D372 D377 D382 D387 D398 D403 D408 D413 D425 D430 D435 D440 D451 D456 D461 D466 D477 D482 D487 D492 D503 D508 D513 D518 D529 D534 D539 D544 D555 D560 D565 D570">
      <formula1>INDIRECT($F14)</formula1>
    </dataValidation>
    <dataValidation type="decimal" allowBlank="1" showInputMessage="1" showErrorMessage="1" prompt="DPLAN - Sólo debe ingresar valores, NO porcentajes." sqref="L10:M10 L27:M27 L32:M32 L42:M42 L47:M47 L58:M58 L63:M63 L68:M68 L74:M74 L94:M94 L99:M99 L104:M104 L114:M114 L119:M119 L129:M129 L134:M134 L139:M139 L144:M144 L150:M150 L170:M170 L175:M175 L185:M185 L190:M190 L200:M200 L205:M205 L211:M211 L231:M231 L236:M236 L247:M247 L273:M273 L315:M315 L320:M320 L325:M325 L330:M330 L335:M335 L341:M341 L367:M367 L393:M393 L420:M420 L446:M446 L472:M472 L498:M498 L524:M524 L550:M550">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conforme a la Reforma Presupuestaria N° 008/2022&amp;"-,Normal"&amp;11&amp;K000000
&amp;"Cambria,Cursiva"&amp;K0070C0Facultad de Ciencias Sociales&amp;C&amp;"Century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prompt="Orientación: - Escoja un Objetivo Nacional de la lista despegable.">
          <x14:formula1>
            <xm:f>PND!$B$3:$B$6</xm:f>
          </x14:formula1>
          <xm:sqref>B10 B74 B150 B211 B247 B273 B315 B320 B325 B330 B335 B341 B367 B393 B420 B446 B472 B498 B524 B550</xm:sqref>
        </x14:dataValidation>
        <x14:dataValidation type="list" allowBlank="1" showErrorMessage="1">
          <x14:formula1>
            <xm:f>INDIRECT('Estrategias DAFO'!$A$3)</xm:f>
          </x14:formula1>
          <xm:sqref>H14 H18 H22 H27 H32 H37 H42 H47 H52 H58 H63 H68 H79 H84 H89 H94 H99 H104 H109 H114 H119 H124 H129 H134 H139 H144 H155 H160 H165 H170 H175 H180 H185 H190 H195 H200 H205 H216 H221 H226 H231 H236 H241 H252 H257 H262 H267 H278 H283 H304 H309 H346 H351 H356 H361 H372 H377 H382 H387 H398 H403 H408 H413 H425 H430 H435 H440 H451 H456 H461 H466 H477 H482 H487 H492 H503 H508 H513 H518 H529 H534 H539 H544 H555 H560 H565 H570</xm:sqref>
        </x14:dataValidation>
        <x14:dataValidation type="list" allowBlank="1" showInputMessage="1" showErrorMessage="1" prompt="Orientación: - Escoja un OEI de la lista despegable.">
          <x14:formula1>
            <xm:f>PEDI!$A$2:$D$2</xm:f>
          </x14:formula1>
          <xm:sqref>F10 F74 F150 F211 F247 F273 F315 F320 F325 F330 F335 F341 F367 F393 F420 F446 F472 F498 F524 F550</xm:sqref>
        </x14:dataValidation>
        <x14:dataValidation type="list" allowBlank="1" showErrorMessage="1">
          <x14:formula1>
            <xm:f>PND!$C$3:$C$6</xm:f>
          </x14:formula1>
          <xm:sqref>C14 C18 C22 C27 C32 C37 C42 C47 C52 C58 C63 C68 C79 C84 C89 C94 C99 C104 C109 C114 C119 C124 C129 C134 C139 C144 C155 C160 C165 C170 C175 C180 C185 C190 C195 C200 C205 C216 C221 C226 C231 C236 C241 C252 C257 C262 C267 C278 C283 C304 C309 C346 C351 C356 C361 C372 C377 C382 C387 C398 C403 C408 C413 C425 C430 C435 C440 C451 C456 C461 C466 C477 C482 C487 C492 C503 C508 C513 C518 C529 C534 C539 C544 C555 C560 C565 C570</xm:sqref>
        </x14:dataValidation>
        <x14:dataValidation type="list" allowBlank="1" showErrorMessage="1">
          <x14:formula1>
            <xm:f>PEDI!$A$2:$D$2</xm:f>
          </x14:formula1>
          <xm:sqref>F14 F18 F22 F27 F32 F37 F42 F47 F52 F58 F63 F68 F79 F84 F89 F94 F99 F104 F109 F114 F119 F124 F129 F134 F139 F144 F155 F160 F165 F170 F175 F180 F185 F190 F195 F200 F205 F216 F221 F226 F231 F236 F241 F252 F257 F262 F267 F278 F283 F304 F309 F346 F351 F356 F361 F372 F377 F382 F387 F398 F403 F408 F413 F425 F430 F435 F440 F451 F456 F461 F466 F477 F482 F487 F492 F503 F508 F513 F518 F529 F534 F539 F544 F555 F560 F565 F570</xm:sqref>
        </x14:dataValidation>
        <x14:dataValidation type="list" allowBlank="1" showInputMessage="1" showErrorMessage="1" prompt="Orientación: - Escoja una Estrategia DAFO de la lista despegable.">
          <x14:formula1>
            <xm:f>INDIRECT('Estrategias DAFO'!$A$3)</xm:f>
          </x14:formula1>
          <xm:sqref>H10 H74 H150 H211 H247 H273 H315 H320 H325 H330 H335 H341 H367 H393 H420 H446 H472 H498 H524 H550</xm:sqref>
        </x14:dataValidation>
        <x14:dataValidation type="list" allowBlank="1" showInputMessage="1" showErrorMessage="1" prompt="Orientación: - Escoja una Política Pública/Meta Nacional de la lista despegable.">
          <x14:formula1>
            <xm:f>PND!$C$3:$C$6</xm:f>
          </x14:formula1>
          <xm:sqref>C10 C74 C150 C211 C247 C273 C315 C320 C325 C330 C335 C341 C367 C393 C420 C446 C472 C498 C524 C550</xm:sqref>
        </x14:dataValidation>
        <x14:dataValidation type="list" allowBlank="1" showErrorMessage="1">
          <x14:formula1>
            <xm:f>(PEDI!$O$3:$O$11)</xm:f>
          </x14:formula1>
          <xm:sqref>G14 G18 G22 G27 G32 G37 G42 G47 G52 G58 G63 G68 G79 G84 G89 G94 G99 G104 G109 G114 G119 G124 G129 G134 G139 G144 G155 G160 G165 G170 G175 G180 G185 G190 G195 G200 G205 G216 G221 G226 G231 G236 G241 G252 G257 G262 G267 G278 G283 G304 G309 G346 G351 G356 G361 G372 G377 G382 G387 G398 G403 G408 G413 G425 G430 G435 G440 G451 G456 G461 G466 G477 G482 G487 G492 G503 G508 G513 G518 G529 G534 G539 G544 G555 G560 G565 G570</xm:sqref>
        </x14:dataValidation>
        <x14:dataValidation type="list" allowBlank="1" showInputMessage="1" showErrorMessage="1" prompt="Orientación: - Escoja un Producto Institucional de la lista despegable.">
          <x14:formula1>
            <xm:f>(PEDI!$O$3:$O$11)</xm:f>
          </x14:formula1>
          <xm:sqref>G10 G74 G150 G211 G247 G273 G315 G320 G325 G330 G335 G341 G367 G393 G420 G446 G472 G498 G524 G550</xm:sqref>
        </x14:dataValidation>
        <x14:dataValidation type="list" allowBlank="1" showErrorMessage="1">
          <x14:formula1>
            <xm:f>PND!$B$3:$B$6</xm:f>
          </x14:formula1>
          <xm:sqref>B14 B18 B22 B27 B32 B37 B42 B47 B52 B58 B63 B68 B79 B84 B89 B94 B99 B104 B109 B114 B119 B124 B129 B134 B139 B144 B155 B160 B165 B170 B175 B180 B185 B190 B195 B200 B205 B216 B221 B226 B231 B236 B241 B252 B257 B262 B267 B278 B283 B304 B309 B346 B351 B356 B361 B372 B377 B382 B387 B398 B403 B408 B413 B425 B430 B435 B440 B451 B456 B461 B466 B477 B482 B487 B492 B503 B508 B513 B518 B529 B534 B539 B544 B555 B560 B565 B570</xm:sqref>
        </x14:dataValidation>
        <x14:dataValidation type="list" allowBlank="1" showErrorMessage="1">
          <x14:formula1>
            <xm:f>PEDI!Q$3:Q$6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C1000"/>
  <sheetViews>
    <sheetView showGridLines="0" workbookViewId="0"/>
  </sheetViews>
  <sheetFormatPr baseColWidth="10" defaultColWidth="14.42578125" defaultRowHeight="15" customHeight="1"/>
  <cols>
    <col min="1" max="1" width="26.5703125" customWidth="1"/>
    <col min="2" max="2" width="38.5703125" customWidth="1"/>
    <col min="3" max="3" width="38.85546875" customWidth="1"/>
    <col min="4" max="26" width="10.7109375" customWidth="1"/>
  </cols>
  <sheetData>
    <row r="1" spans="1:3" ht="22.5">
      <c r="A1" s="340" t="s">
        <v>785</v>
      </c>
      <c r="B1" s="341"/>
      <c r="C1" s="341"/>
    </row>
    <row r="2" spans="1:3" ht="25.5">
      <c r="A2" s="147" t="s">
        <v>786</v>
      </c>
      <c r="B2" s="148" t="s">
        <v>787</v>
      </c>
      <c r="C2" s="148" t="s">
        <v>788</v>
      </c>
    </row>
    <row r="3" spans="1:3" ht="69.75" customHeight="1">
      <c r="A3" s="149" t="s">
        <v>50</v>
      </c>
      <c r="B3" s="150" t="s">
        <v>46</v>
      </c>
      <c r="C3" s="149" t="s">
        <v>47</v>
      </c>
    </row>
    <row r="4" spans="1:3" ht="60" customHeight="1">
      <c r="A4" s="151" t="s">
        <v>82</v>
      </c>
      <c r="B4" s="152" t="s">
        <v>78</v>
      </c>
      <c r="C4" s="151" t="s">
        <v>79</v>
      </c>
    </row>
    <row r="5" spans="1:3" ht="59.25" customHeight="1">
      <c r="A5" s="151" t="s">
        <v>789</v>
      </c>
      <c r="B5" s="152" t="s">
        <v>78</v>
      </c>
      <c r="C5" s="151" t="s">
        <v>790</v>
      </c>
    </row>
    <row r="6" spans="1:3" ht="71.25" customHeight="1">
      <c r="A6" s="151" t="s">
        <v>791</v>
      </c>
      <c r="B6" s="152" t="s">
        <v>78</v>
      </c>
      <c r="C6" s="151" t="s">
        <v>792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c r="A1" s="342" t="s">
        <v>793</v>
      </c>
      <c r="B1" s="295"/>
      <c r="C1" s="295"/>
      <c r="D1" s="295"/>
      <c r="E1" s="295"/>
      <c r="F1" s="295"/>
      <c r="G1" s="295"/>
      <c r="H1" s="153"/>
      <c r="I1" s="153"/>
      <c r="J1" s="153"/>
      <c r="K1" s="153"/>
      <c r="L1" s="153"/>
      <c r="M1" s="153"/>
      <c r="N1" s="153"/>
      <c r="O1" s="153"/>
      <c r="P1" s="153"/>
      <c r="Q1" s="153"/>
      <c r="R1" s="153"/>
      <c r="S1" s="153"/>
      <c r="T1" s="153"/>
      <c r="U1" s="153"/>
      <c r="V1" s="153"/>
      <c r="W1" s="153"/>
      <c r="X1" s="153"/>
      <c r="Y1" s="153"/>
      <c r="Z1" s="153"/>
    </row>
    <row r="2" spans="1:26">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30.75" customHeight="1">
      <c r="A3" s="154" t="s">
        <v>794</v>
      </c>
      <c r="B3" s="155" t="s">
        <v>795</v>
      </c>
      <c r="C3" s="155" t="s">
        <v>796</v>
      </c>
      <c r="D3" s="155" t="s">
        <v>797</v>
      </c>
      <c r="E3" s="155" t="s">
        <v>798</v>
      </c>
      <c r="F3" s="155" t="s">
        <v>799</v>
      </c>
      <c r="G3" s="155" t="s">
        <v>800</v>
      </c>
      <c r="H3" s="153"/>
      <c r="I3" s="153"/>
      <c r="J3" s="153"/>
      <c r="K3" s="153"/>
      <c r="L3" s="153"/>
      <c r="M3" s="153"/>
      <c r="N3" s="153"/>
      <c r="O3" s="153"/>
      <c r="P3" s="153"/>
      <c r="Q3" s="153"/>
      <c r="R3" s="153"/>
      <c r="S3" s="153"/>
      <c r="T3" s="153"/>
      <c r="U3" s="153"/>
      <c r="V3" s="153"/>
      <c r="W3" s="153"/>
      <c r="X3" s="153"/>
      <c r="Y3" s="153"/>
      <c r="Z3" s="153"/>
    </row>
    <row r="4" spans="1:26" ht="60" customHeight="1">
      <c r="A4" s="343">
        <v>1</v>
      </c>
      <c r="B4" s="156" t="s">
        <v>801</v>
      </c>
      <c r="C4" s="345" t="s">
        <v>802</v>
      </c>
      <c r="D4" s="345" t="s">
        <v>803</v>
      </c>
      <c r="E4" s="345" t="s">
        <v>804</v>
      </c>
      <c r="F4" s="345" t="s">
        <v>805</v>
      </c>
      <c r="G4" s="345" t="s">
        <v>806</v>
      </c>
      <c r="H4" s="153"/>
      <c r="I4" s="153"/>
      <c r="J4" s="153"/>
      <c r="K4" s="153"/>
      <c r="L4" s="153"/>
      <c r="M4" s="153"/>
      <c r="N4" s="153"/>
      <c r="O4" s="153"/>
      <c r="P4" s="153"/>
      <c r="Q4" s="153"/>
      <c r="R4" s="153"/>
      <c r="S4" s="153"/>
      <c r="T4" s="153"/>
      <c r="U4" s="153"/>
      <c r="V4" s="153"/>
      <c r="W4" s="153"/>
      <c r="X4" s="153"/>
      <c r="Y4" s="153"/>
      <c r="Z4" s="153"/>
    </row>
    <row r="5" spans="1:26" ht="83.25" customHeight="1">
      <c r="A5" s="344"/>
      <c r="B5" s="156" t="s">
        <v>807</v>
      </c>
      <c r="C5" s="344"/>
      <c r="D5" s="344"/>
      <c r="E5" s="344"/>
      <c r="F5" s="344"/>
      <c r="G5" s="344"/>
      <c r="H5" s="153"/>
      <c r="I5" s="153"/>
      <c r="J5" s="153"/>
      <c r="K5" s="153"/>
      <c r="L5" s="153"/>
      <c r="M5" s="153"/>
      <c r="N5" s="153"/>
      <c r="O5" s="153"/>
      <c r="P5" s="153"/>
      <c r="Q5" s="153"/>
      <c r="R5" s="153"/>
      <c r="S5" s="153"/>
      <c r="T5" s="153"/>
      <c r="U5" s="153"/>
      <c r="V5" s="153"/>
      <c r="W5" s="153"/>
      <c r="X5" s="153"/>
      <c r="Y5" s="153"/>
      <c r="Z5" s="153"/>
    </row>
    <row r="6" spans="1:26" ht="75" customHeight="1">
      <c r="A6" s="343">
        <v>2</v>
      </c>
      <c r="B6" s="345" t="s">
        <v>808</v>
      </c>
      <c r="C6" s="156" t="s">
        <v>809</v>
      </c>
      <c r="D6" s="156" t="s">
        <v>810</v>
      </c>
      <c r="E6" s="345" t="s">
        <v>811</v>
      </c>
      <c r="F6" s="345" t="s">
        <v>5</v>
      </c>
      <c r="G6" s="345" t="s">
        <v>812</v>
      </c>
      <c r="H6" s="153"/>
      <c r="I6" s="153"/>
      <c r="J6" s="153"/>
      <c r="K6" s="153"/>
      <c r="L6" s="153"/>
      <c r="M6" s="153"/>
      <c r="N6" s="153"/>
      <c r="O6" s="153"/>
      <c r="P6" s="153"/>
      <c r="Q6" s="153"/>
      <c r="R6" s="153"/>
      <c r="S6" s="153"/>
      <c r="T6" s="153"/>
      <c r="U6" s="153"/>
      <c r="V6" s="153"/>
      <c r="W6" s="153"/>
      <c r="X6" s="153"/>
      <c r="Y6" s="153"/>
      <c r="Z6" s="153"/>
    </row>
    <row r="7" spans="1:26" ht="75" customHeight="1">
      <c r="A7" s="346"/>
      <c r="B7" s="344"/>
      <c r="C7" s="156" t="s">
        <v>813</v>
      </c>
      <c r="D7" s="156" t="s">
        <v>814</v>
      </c>
      <c r="E7" s="346"/>
      <c r="F7" s="346"/>
      <c r="G7" s="346"/>
      <c r="H7" s="153"/>
      <c r="I7" s="153"/>
      <c r="J7" s="153"/>
      <c r="K7" s="153"/>
      <c r="L7" s="153"/>
      <c r="M7" s="153"/>
      <c r="N7" s="153"/>
      <c r="O7" s="153"/>
      <c r="P7" s="153"/>
      <c r="Q7" s="153"/>
      <c r="R7" s="153"/>
      <c r="S7" s="153"/>
      <c r="T7" s="153"/>
      <c r="U7" s="153"/>
      <c r="V7" s="153"/>
      <c r="W7" s="153"/>
      <c r="X7" s="153"/>
      <c r="Y7" s="153"/>
      <c r="Z7" s="153"/>
    </row>
    <row r="8" spans="1:26" ht="75" customHeight="1">
      <c r="A8" s="346"/>
      <c r="B8" s="345" t="s">
        <v>801</v>
      </c>
      <c r="C8" s="156" t="s">
        <v>809</v>
      </c>
      <c r="D8" s="156" t="s">
        <v>810</v>
      </c>
      <c r="E8" s="346"/>
      <c r="F8" s="346"/>
      <c r="G8" s="346"/>
      <c r="H8" s="153"/>
      <c r="I8" s="153"/>
      <c r="J8" s="153"/>
      <c r="K8" s="153"/>
      <c r="L8" s="153"/>
      <c r="M8" s="153"/>
      <c r="N8" s="153"/>
      <c r="O8" s="153"/>
      <c r="P8" s="153"/>
      <c r="Q8" s="153"/>
      <c r="R8" s="153"/>
      <c r="S8" s="153"/>
      <c r="T8" s="153"/>
      <c r="U8" s="153"/>
      <c r="V8" s="153"/>
      <c r="W8" s="153"/>
      <c r="X8" s="153"/>
      <c r="Y8" s="153"/>
      <c r="Z8" s="153"/>
    </row>
    <row r="9" spans="1:26" ht="75" customHeight="1">
      <c r="A9" s="346"/>
      <c r="B9" s="344"/>
      <c r="C9" s="156" t="s">
        <v>813</v>
      </c>
      <c r="D9" s="156" t="s">
        <v>814</v>
      </c>
      <c r="E9" s="346"/>
      <c r="F9" s="346"/>
      <c r="G9" s="346"/>
      <c r="H9" s="153"/>
      <c r="I9" s="153"/>
      <c r="J9" s="153"/>
      <c r="K9" s="153"/>
      <c r="L9" s="153"/>
      <c r="M9" s="153"/>
      <c r="N9" s="153"/>
      <c r="O9" s="153"/>
      <c r="P9" s="153"/>
      <c r="Q9" s="153"/>
      <c r="R9" s="153"/>
      <c r="S9" s="153"/>
      <c r="T9" s="153"/>
      <c r="U9" s="153"/>
      <c r="V9" s="153"/>
      <c r="W9" s="153"/>
      <c r="X9" s="153"/>
      <c r="Y9" s="153"/>
      <c r="Z9" s="153"/>
    </row>
    <row r="10" spans="1:26" ht="75" customHeight="1">
      <c r="A10" s="346"/>
      <c r="B10" s="156" t="s">
        <v>815</v>
      </c>
      <c r="C10" s="156" t="s">
        <v>809</v>
      </c>
      <c r="D10" s="156" t="s">
        <v>810</v>
      </c>
      <c r="E10" s="346"/>
      <c r="F10" s="346"/>
      <c r="G10" s="346"/>
      <c r="H10" s="153"/>
      <c r="I10" s="153"/>
      <c r="J10" s="153"/>
      <c r="K10" s="153"/>
      <c r="L10" s="153"/>
      <c r="M10" s="153"/>
      <c r="N10" s="153"/>
      <c r="O10" s="153"/>
      <c r="P10" s="153"/>
      <c r="Q10" s="153"/>
      <c r="R10" s="153"/>
      <c r="S10" s="153"/>
      <c r="T10" s="153"/>
      <c r="U10" s="153"/>
      <c r="V10" s="153"/>
      <c r="W10" s="153"/>
      <c r="X10" s="153"/>
      <c r="Y10" s="153"/>
      <c r="Z10" s="153"/>
    </row>
    <row r="11" spans="1:26" ht="75" customHeight="1">
      <c r="A11" s="344"/>
      <c r="B11" s="156" t="s">
        <v>816</v>
      </c>
      <c r="C11" s="156" t="s">
        <v>809</v>
      </c>
      <c r="D11" s="156" t="s">
        <v>810</v>
      </c>
      <c r="E11" s="344"/>
      <c r="F11" s="344"/>
      <c r="G11" s="344"/>
      <c r="H11" s="153"/>
      <c r="I11" s="153"/>
      <c r="J11" s="153"/>
      <c r="K11" s="153"/>
      <c r="L11" s="153"/>
      <c r="M11" s="153"/>
      <c r="N11" s="153"/>
      <c r="O11" s="153"/>
      <c r="P11" s="153"/>
      <c r="Q11" s="153"/>
      <c r="R11" s="153"/>
      <c r="S11" s="153"/>
      <c r="T11" s="153"/>
      <c r="U11" s="153"/>
      <c r="V11" s="153"/>
      <c r="W11" s="153"/>
      <c r="X11" s="153"/>
      <c r="Y11" s="153"/>
      <c r="Z11" s="153"/>
    </row>
    <row r="12" spans="1:26" ht="45.75" customHeight="1">
      <c r="A12" s="343">
        <v>3</v>
      </c>
      <c r="B12" s="156" t="s">
        <v>808</v>
      </c>
      <c r="C12" s="345" t="s">
        <v>817</v>
      </c>
      <c r="D12" s="345" t="s">
        <v>818</v>
      </c>
      <c r="E12" s="345" t="s">
        <v>819</v>
      </c>
      <c r="F12" s="345" t="s">
        <v>820</v>
      </c>
      <c r="G12" s="345" t="s">
        <v>821</v>
      </c>
      <c r="H12" s="153"/>
      <c r="I12" s="153"/>
      <c r="J12" s="153"/>
      <c r="K12" s="153"/>
      <c r="L12" s="153"/>
      <c r="M12" s="153"/>
      <c r="N12" s="153"/>
      <c r="O12" s="153"/>
      <c r="P12" s="153"/>
      <c r="Q12" s="153"/>
      <c r="R12" s="153"/>
      <c r="S12" s="153"/>
      <c r="T12" s="153"/>
      <c r="U12" s="153"/>
      <c r="V12" s="153"/>
      <c r="W12" s="153"/>
      <c r="X12" s="153"/>
      <c r="Y12" s="153"/>
      <c r="Z12" s="153"/>
    </row>
    <row r="13" spans="1:26" ht="61.5" customHeight="1">
      <c r="A13" s="346"/>
      <c r="B13" s="156" t="s">
        <v>801</v>
      </c>
      <c r="C13" s="346"/>
      <c r="D13" s="346"/>
      <c r="E13" s="346"/>
      <c r="F13" s="346"/>
      <c r="G13" s="346"/>
      <c r="H13" s="153"/>
      <c r="I13" s="153"/>
      <c r="J13" s="153"/>
      <c r="K13" s="153"/>
      <c r="L13" s="153"/>
      <c r="M13" s="153"/>
      <c r="N13" s="153"/>
      <c r="O13" s="153"/>
      <c r="P13" s="153"/>
      <c r="Q13" s="153"/>
      <c r="R13" s="153"/>
      <c r="S13" s="153"/>
      <c r="T13" s="153"/>
      <c r="U13" s="153"/>
      <c r="V13" s="153"/>
      <c r="W13" s="153"/>
      <c r="X13" s="153"/>
      <c r="Y13" s="153"/>
      <c r="Z13" s="153"/>
    </row>
    <row r="14" spans="1:26" ht="48.75" customHeight="1">
      <c r="A14" s="346"/>
      <c r="B14" s="156" t="s">
        <v>822</v>
      </c>
      <c r="C14" s="346"/>
      <c r="D14" s="346"/>
      <c r="E14" s="346"/>
      <c r="F14" s="346"/>
      <c r="G14" s="346"/>
      <c r="H14" s="153"/>
      <c r="I14" s="153"/>
      <c r="J14" s="153"/>
      <c r="K14" s="153"/>
      <c r="L14" s="153"/>
      <c r="M14" s="153"/>
      <c r="N14" s="153"/>
      <c r="O14" s="153"/>
      <c r="P14" s="153"/>
      <c r="Q14" s="153"/>
      <c r="R14" s="153"/>
      <c r="S14" s="153"/>
      <c r="T14" s="153"/>
      <c r="U14" s="153"/>
      <c r="V14" s="153"/>
      <c r="W14" s="153"/>
      <c r="X14" s="153"/>
      <c r="Y14" s="153"/>
      <c r="Z14" s="153"/>
    </row>
    <row r="15" spans="1:26" ht="32.25" customHeight="1">
      <c r="A15" s="346"/>
      <c r="B15" s="156" t="s">
        <v>816</v>
      </c>
      <c r="C15" s="346"/>
      <c r="D15" s="346"/>
      <c r="E15" s="346"/>
      <c r="F15" s="346"/>
      <c r="G15" s="346"/>
      <c r="H15" s="153"/>
      <c r="I15" s="153"/>
      <c r="J15" s="153"/>
      <c r="K15" s="153"/>
      <c r="L15" s="153"/>
      <c r="M15" s="153"/>
      <c r="N15" s="153"/>
      <c r="O15" s="153"/>
      <c r="P15" s="153"/>
      <c r="Q15" s="153"/>
      <c r="R15" s="153"/>
      <c r="S15" s="153"/>
      <c r="T15" s="153"/>
      <c r="U15" s="153"/>
      <c r="V15" s="153"/>
      <c r="W15" s="153"/>
      <c r="X15" s="153"/>
      <c r="Y15" s="153"/>
      <c r="Z15" s="153"/>
    </row>
    <row r="16" spans="1:26" ht="63" customHeight="1">
      <c r="A16" s="344"/>
      <c r="B16" s="156" t="s">
        <v>823</v>
      </c>
      <c r="C16" s="344"/>
      <c r="D16" s="344"/>
      <c r="E16" s="344"/>
      <c r="F16" s="344"/>
      <c r="G16" s="344"/>
      <c r="H16" s="153"/>
      <c r="I16" s="153"/>
      <c r="J16" s="153"/>
      <c r="K16" s="153"/>
      <c r="L16" s="153"/>
      <c r="M16" s="153"/>
      <c r="N16" s="153"/>
      <c r="O16" s="153"/>
      <c r="P16" s="153"/>
      <c r="Q16" s="153"/>
      <c r="R16" s="153"/>
      <c r="S16" s="153"/>
      <c r="T16" s="153"/>
      <c r="U16" s="153"/>
      <c r="V16" s="153"/>
      <c r="W16" s="153"/>
      <c r="X16" s="153"/>
      <c r="Y16" s="153"/>
      <c r="Z16" s="153"/>
    </row>
    <row r="17" spans="1:26" ht="90.75" customHeight="1">
      <c r="A17" s="343">
        <v>4</v>
      </c>
      <c r="B17" s="156" t="s">
        <v>808</v>
      </c>
      <c r="C17" s="156" t="s">
        <v>824</v>
      </c>
      <c r="D17" s="156" t="s">
        <v>825</v>
      </c>
      <c r="E17" s="156" t="s">
        <v>811</v>
      </c>
      <c r="F17" s="345" t="s">
        <v>826</v>
      </c>
      <c r="G17" s="345" t="s">
        <v>827</v>
      </c>
      <c r="H17" s="153"/>
      <c r="I17" s="153"/>
      <c r="J17" s="153"/>
      <c r="K17" s="153"/>
      <c r="L17" s="153"/>
      <c r="M17" s="153"/>
      <c r="N17" s="153"/>
      <c r="O17" s="153"/>
      <c r="P17" s="153"/>
      <c r="Q17" s="153"/>
      <c r="R17" s="153"/>
      <c r="S17" s="153"/>
      <c r="T17" s="153"/>
      <c r="U17" s="153"/>
      <c r="V17" s="153"/>
      <c r="W17" s="153"/>
      <c r="X17" s="153"/>
      <c r="Y17" s="153"/>
      <c r="Z17" s="153"/>
    </row>
    <row r="18" spans="1:26" ht="64.5" customHeight="1">
      <c r="A18" s="346"/>
      <c r="B18" s="156" t="s">
        <v>801</v>
      </c>
      <c r="C18" s="345" t="s">
        <v>802</v>
      </c>
      <c r="D18" s="345" t="s">
        <v>828</v>
      </c>
      <c r="E18" s="345" t="s">
        <v>829</v>
      </c>
      <c r="F18" s="346"/>
      <c r="G18" s="346"/>
      <c r="H18" s="153"/>
      <c r="I18" s="153"/>
      <c r="J18" s="153"/>
      <c r="K18" s="153"/>
      <c r="L18" s="153"/>
      <c r="M18" s="153"/>
      <c r="N18" s="153"/>
      <c r="O18" s="153"/>
      <c r="P18" s="153"/>
      <c r="Q18" s="153"/>
      <c r="R18" s="153"/>
      <c r="S18" s="153"/>
      <c r="T18" s="153"/>
      <c r="U18" s="153"/>
      <c r="V18" s="153"/>
      <c r="W18" s="153"/>
      <c r="X18" s="153"/>
      <c r="Y18" s="153"/>
      <c r="Z18" s="153"/>
    </row>
    <row r="19" spans="1:26" ht="37.5" customHeight="1">
      <c r="A19" s="346"/>
      <c r="B19" s="156" t="s">
        <v>830</v>
      </c>
      <c r="C19" s="344"/>
      <c r="D19" s="344"/>
      <c r="E19" s="344"/>
      <c r="F19" s="346"/>
      <c r="G19" s="346"/>
      <c r="H19" s="153"/>
      <c r="I19" s="153"/>
      <c r="J19" s="153"/>
      <c r="K19" s="153"/>
      <c r="L19" s="153"/>
      <c r="M19" s="153"/>
      <c r="N19" s="153"/>
      <c r="O19" s="153"/>
      <c r="P19" s="153"/>
      <c r="Q19" s="153"/>
      <c r="R19" s="153"/>
      <c r="S19" s="153"/>
      <c r="T19" s="153"/>
      <c r="U19" s="153"/>
      <c r="V19" s="153"/>
      <c r="W19" s="153"/>
      <c r="X19" s="153"/>
      <c r="Y19" s="153"/>
      <c r="Z19" s="153"/>
    </row>
    <row r="20" spans="1:26" ht="84" customHeight="1">
      <c r="A20" s="346"/>
      <c r="B20" s="345" t="s">
        <v>831</v>
      </c>
      <c r="C20" s="156" t="s">
        <v>824</v>
      </c>
      <c r="D20" s="156" t="s">
        <v>825</v>
      </c>
      <c r="E20" s="156" t="s">
        <v>811</v>
      </c>
      <c r="F20" s="346"/>
      <c r="G20" s="346"/>
      <c r="H20" s="153"/>
      <c r="I20" s="153"/>
      <c r="J20" s="153"/>
      <c r="K20" s="153"/>
      <c r="L20" s="153"/>
      <c r="M20" s="153"/>
      <c r="N20" s="153"/>
      <c r="O20" s="153"/>
      <c r="P20" s="153"/>
      <c r="Q20" s="153"/>
      <c r="R20" s="153"/>
      <c r="S20" s="153"/>
      <c r="T20" s="153"/>
      <c r="U20" s="153"/>
      <c r="V20" s="153"/>
      <c r="W20" s="153"/>
      <c r="X20" s="153"/>
      <c r="Y20" s="153"/>
      <c r="Z20" s="153"/>
    </row>
    <row r="21" spans="1:26" ht="99.75" customHeight="1">
      <c r="A21" s="346"/>
      <c r="B21" s="344"/>
      <c r="C21" s="156" t="s">
        <v>802</v>
      </c>
      <c r="D21" s="156" t="s">
        <v>828</v>
      </c>
      <c r="E21" s="156" t="s">
        <v>829</v>
      </c>
      <c r="F21" s="346"/>
      <c r="G21" s="346"/>
      <c r="H21" s="153"/>
      <c r="I21" s="153"/>
      <c r="J21" s="153"/>
      <c r="K21" s="153"/>
      <c r="L21" s="153"/>
      <c r="M21" s="153"/>
      <c r="N21" s="153"/>
      <c r="O21" s="153"/>
      <c r="P21" s="153"/>
      <c r="Q21" s="153"/>
      <c r="R21" s="153"/>
      <c r="S21" s="153"/>
      <c r="T21" s="153"/>
      <c r="U21" s="153"/>
      <c r="V21" s="153"/>
      <c r="W21" s="153"/>
      <c r="X21" s="153"/>
      <c r="Y21" s="153"/>
      <c r="Z21" s="153"/>
    </row>
    <row r="22" spans="1:26" ht="101.25" customHeight="1">
      <c r="A22" s="344"/>
      <c r="B22" s="156" t="s">
        <v>807</v>
      </c>
      <c r="C22" s="156" t="s">
        <v>802</v>
      </c>
      <c r="D22" s="156" t="s">
        <v>828</v>
      </c>
      <c r="E22" s="156" t="s">
        <v>829</v>
      </c>
      <c r="F22" s="344"/>
      <c r="G22" s="344"/>
      <c r="H22" s="153"/>
      <c r="I22" s="153"/>
      <c r="J22" s="153"/>
      <c r="K22" s="153"/>
      <c r="L22" s="153"/>
      <c r="M22" s="153"/>
      <c r="N22" s="153"/>
      <c r="O22" s="153"/>
      <c r="P22" s="153"/>
      <c r="Q22" s="153"/>
      <c r="R22" s="153"/>
      <c r="S22" s="153"/>
      <c r="T22" s="153"/>
      <c r="U22" s="153"/>
      <c r="V22" s="153"/>
      <c r="W22" s="153"/>
      <c r="X22" s="153"/>
      <c r="Y22" s="153"/>
      <c r="Z22" s="153"/>
    </row>
    <row r="23" spans="1:26" ht="15.75" customHeight="1">
      <c r="A23" s="157" t="s">
        <v>832</v>
      </c>
      <c r="B23" s="157"/>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row>
    <row r="24" spans="1:26" ht="15.75" customHeight="1">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15.75" customHeight="1">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row>
    <row r="26" spans="1:26" ht="15.75" customHeight="1">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row>
    <row r="27" spans="1:26" ht="15.75" customHeight="1">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1:26" ht="15.75" customHeight="1">
      <c r="A28" s="15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1:26" ht="15.7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5.75" customHeight="1">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5.75" customHeight="1">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1:26" ht="15.75" customHeight="1">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5.75" customHeight="1">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15.75" customHeight="1">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15.75" customHeight="1">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15.75" customHeight="1">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15.75" customHeight="1">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15.75" customHeight="1">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15.75" customHeight="1">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5.75" customHeight="1">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15.75" customHeight="1">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15.75" customHeight="1">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5.75"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5.75"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15.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15.75" customHeight="1">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15.75" customHeight="1">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15.75" customHeigh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15.75" customHeight="1">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15.75" customHeight="1">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15.7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15.75" customHeight="1">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15.75" customHeight="1">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15.75" customHeight="1">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5.75" customHeight="1">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15.75" customHeight="1">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15.75" customHeight="1">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15.75"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15.75" customHeight="1">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15.75"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15.75" customHeight="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5.75"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5.75"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5.75" customHeight="1">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5.75" customHeight="1">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5.75" customHeight="1">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5.75" customHeight="1">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5.75" customHeight="1">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5.75" customHeight="1">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5.75" customHeight="1">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5.7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5.75"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5.75" customHeight="1">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5.75"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5.75" customHeight="1">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5.75"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5.7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5.75"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5.75" customHeight="1">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5.75"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5.75" customHeight="1">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5.75"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5.75"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5.7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5.7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5.75" customHeight="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5.75"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5.75"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5.75" customHeight="1">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5.75" customHeight="1">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5.75"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5.7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5.75"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5.75"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5.75"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5.75" customHeight="1">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5.7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5.75"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5.75"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15.7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15.75"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15.75"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15.75"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15.75"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15.75"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15.75" customHeight="1">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15.75" customHeight="1">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15.75" customHeight="1">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15.75" customHeight="1">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5.75" customHeight="1">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15.75" customHeight="1">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15.75" customHeight="1">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15.75" customHeight="1">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15.75" customHeight="1">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15.75" customHeight="1">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15.75" customHeight="1">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15.75" customHeight="1">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15.75" customHeight="1">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15.75" customHeight="1">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15.75"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5.75" customHeight="1">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15.75" customHeight="1">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15.75" customHeight="1">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15.75" customHeight="1">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15.75" customHeight="1">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15.75" customHeight="1">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15.75" customHeight="1">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15.75" customHeight="1">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15.75" customHeight="1">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15.75" customHeight="1">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15.75" customHeight="1">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5.75" customHeight="1">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15.75" customHeight="1">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15.75" customHeight="1">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15.75" customHeight="1">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15.75" customHeight="1">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15.75" customHeight="1">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15.75" customHeight="1">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15.75" customHeight="1">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15.75" customHeight="1">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15.75" customHeight="1">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15.75" customHeight="1">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5.75" customHeight="1">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15.75"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15.75"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15.75" customHeight="1">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15.75" customHeigh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15.75" customHeight="1">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15.75" customHeigh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15.75" customHeight="1">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15.75" customHeight="1">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15.75" customHeight="1">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15.75" customHeight="1">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5.75" customHeight="1">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15.75" customHeight="1">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15.75" customHeight="1">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15.75" customHeight="1">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15.75" customHeight="1">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15.75" customHeight="1">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15.75" customHeight="1">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15.75" customHeight="1">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15.75" customHeight="1">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15.75" customHeight="1">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15.75" customHeight="1">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5.75" customHeight="1">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15.75" customHeight="1">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15.75" customHeight="1">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15.75" customHeight="1">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15.75" customHeight="1">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15.75" customHeight="1">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15.75" customHeight="1">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15.75" customHeight="1">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15.75" customHeight="1">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15.75" customHeight="1">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15.75" customHeight="1">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5.75" customHeight="1">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15.75"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15.75"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15.75" customHeight="1">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15.75" customHeight="1">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15.75"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5.75"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15.75"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15.75"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15.75"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15.75" customHeight="1">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5.75"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15.75"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5.75" customHeight="1">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15.75" customHeight="1">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15.75" customHeight="1">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15.75" customHeight="1">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15.75" customHeight="1">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15.75" customHeight="1">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15.75" customHeight="1">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15.75" customHeight="1">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15.75" customHeight="1">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5.75" customHeight="1">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15.75" customHeight="1">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15.75" customHeight="1">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15.75" customHeight="1">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15.75" customHeight="1">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15.75" customHeight="1">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15.75" customHeight="1">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15.75" customHeight="1">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15.75" customHeight="1">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15.75" customHeight="1">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15.75" customHeight="1">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5.75" customHeight="1">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15.75" customHeight="1">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15.75" customHeight="1">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15.75" customHeight="1">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15.75" customHeight="1">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15.75" customHeight="1">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15.75" customHeight="1">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5.75" customHeight="1">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15.75" customHeight="1">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15.75" customHeight="1">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15.75" customHeight="1">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5.75" customHeight="1">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15.75" customHeight="1">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15.75" customHeight="1">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15.75" customHeight="1">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15.75" customHeight="1">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15.75" customHeight="1">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15.75" customHeight="1">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15.75" customHeight="1">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15.75" customHeight="1">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15.75" customHeight="1">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15.75" customHeight="1">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5.75" customHeight="1">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15.75" customHeight="1">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15.75" customHeight="1">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15.75" customHeight="1">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15.75" customHeight="1">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15.75" customHeight="1">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15.75" customHeight="1">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15.75" customHeight="1">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15.75" customHeight="1">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15.75" customHeight="1">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15.75" customHeight="1">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5.75" customHeight="1">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15.75" customHeight="1">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15.75" customHeight="1">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15.75" customHeight="1">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15.75" customHeight="1">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15.75" customHeight="1">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15.75" customHeight="1">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15.75" customHeight="1">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15.75" customHeight="1">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15.75" customHeight="1">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15.75" customHeight="1">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5.75" customHeight="1">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15.75" customHeight="1">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15.75" customHeight="1">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15.75" customHeight="1">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15.75" customHeight="1">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15.75" customHeight="1">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15.75" customHeight="1">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15.75" customHeight="1">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15.75" customHeight="1">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15.75" customHeight="1">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15.75" customHeight="1">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5.75" customHeight="1">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15.75" customHeight="1">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15.75" customHeight="1">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15.75" customHeight="1">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15.75" customHeight="1">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15.75" customHeight="1">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15.75" customHeight="1">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15.75" customHeight="1">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15.75" customHeight="1">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15.75" customHeight="1">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15.75" customHeight="1">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5.75" customHeight="1">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15.75" customHeight="1">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15.75" customHeight="1">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15.75" customHeight="1">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15.75" customHeight="1">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15.75" customHeight="1">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15.75" customHeight="1">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15.75" customHeight="1">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15.75" customHeight="1">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15.75" customHeight="1">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15.75" customHeight="1">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5.75" customHeight="1">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15.75" customHeight="1">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15.75" customHeight="1">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15.75" customHeight="1">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15.75" customHeight="1">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15.75" customHeight="1">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15.75" customHeight="1">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15.75" customHeight="1">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15.75" customHeight="1">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15.75" customHeight="1">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15.75" customHeight="1">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5.75" customHeight="1">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15.75" customHeight="1">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15.75" customHeight="1">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15.75" customHeight="1">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15.75" customHeight="1">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15.75" customHeight="1">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15.75" customHeight="1">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15.75" customHeight="1">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15.75" customHeight="1">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15.75" customHeight="1">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15.75" customHeight="1">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5.75" customHeight="1">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15.75" customHeight="1">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15.75" customHeight="1">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15.75" customHeight="1">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15.75" customHeight="1">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15.75" customHeight="1">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15.75" customHeight="1">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15.75" customHeight="1">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15.75" customHeight="1">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15.75" customHeight="1">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15.75" customHeight="1">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5.75" customHeight="1">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15.75" customHeight="1">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15.75" customHeight="1">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15.75" customHeight="1">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15.75" customHeight="1">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15.75" customHeight="1">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15.75" customHeight="1">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15.75" customHeight="1">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15.75" customHeight="1">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15.75" customHeight="1">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15.75" customHeight="1">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5.75" customHeight="1">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15.75" customHeight="1">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15.75" customHeight="1">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15.75" customHeight="1">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15.75" customHeight="1">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15.75" customHeight="1">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15.75" customHeight="1">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15.75" customHeight="1">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15.75" customHeight="1">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15.75" customHeight="1">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15.75" customHeight="1">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5.75" customHeight="1">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15.75" customHeight="1">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15.75" customHeight="1">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15.75" customHeight="1">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15.75" customHeight="1">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15.75" customHeight="1">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15.75" customHeight="1">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15.75" customHeight="1">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15.75" customHeight="1">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15.75" customHeight="1">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15.75" customHeight="1">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5.75" customHeight="1">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15.75" customHeight="1">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15.75" customHeight="1">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15.75" customHeight="1">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15.75" customHeight="1">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15.75" customHeight="1">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15.75" customHeight="1">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15.75" customHeight="1">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15.75" customHeight="1">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15.75" customHeight="1">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15.75" customHeight="1">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5.75" customHeight="1">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15.75" customHeight="1">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15.75" customHeight="1">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15.75" customHeight="1">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15.75" customHeight="1">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15.75" customHeight="1">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15.75" customHeight="1">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15.75" customHeight="1">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15.75" customHeight="1">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15.75" customHeight="1">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15.75" customHeight="1">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5.75" customHeight="1">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15.75" customHeight="1">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15.75" customHeight="1">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15.75" customHeight="1">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15.75" customHeight="1">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15.75" customHeight="1">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15.75" customHeight="1">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15.75" customHeight="1">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15.75" customHeight="1">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15.75" customHeight="1">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15.75" customHeight="1">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5.75" customHeight="1">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15.75" customHeight="1">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15.75" customHeight="1">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15.75" customHeight="1">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15.75" customHeight="1">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15.75" customHeight="1">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15.75" customHeight="1">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15.75" customHeight="1">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15.75" customHeight="1">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15.75" customHeight="1">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15.75" customHeight="1">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5.75" customHeight="1">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15.75" customHeight="1">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15.75" customHeight="1">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15.75" customHeight="1">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15.75" customHeight="1">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15.75" customHeight="1">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15.75" customHeight="1">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15.75" customHeight="1">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15.75" customHeight="1">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15.75" customHeight="1">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15.75" customHeight="1">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5.75" customHeight="1">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15.75" customHeight="1">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15.75" customHeight="1">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15.75" customHeight="1">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15.75" customHeight="1">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15.75" customHeight="1">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15.75" customHeight="1">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15.75" customHeight="1">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15.75" customHeight="1">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15.75" customHeight="1">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15.75" customHeight="1">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5.75" customHeight="1">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15.75" customHeight="1">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15.75" customHeight="1">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15.75" customHeight="1">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15.75" customHeight="1">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15.75" customHeight="1">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15.75" customHeight="1">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15.75" customHeight="1">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15.75" customHeight="1">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15.75" customHeight="1">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15.75" customHeight="1">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5.75" customHeight="1">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15.75" customHeight="1">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15.75" customHeight="1">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15.75" customHeight="1">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15.75" customHeight="1">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15.75" customHeight="1">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15.75" customHeight="1">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15.75" customHeight="1">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15.75" customHeight="1">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15.75" customHeight="1">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15.75" customHeight="1">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5.75" customHeight="1">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15.75" customHeight="1">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15.75" customHeight="1">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15.75" customHeight="1">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15.75" customHeight="1">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15.75" customHeight="1">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15.75" customHeight="1">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15.75" customHeight="1">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15.75" customHeight="1">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15.75" customHeight="1">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15.75" customHeight="1">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5.75" customHeight="1">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15.75" customHeight="1">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15.75" customHeight="1">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15.75" customHeight="1">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15.75" customHeight="1">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15.75" customHeight="1">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15.75" customHeight="1">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15.75" customHeight="1">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15.75" customHeight="1">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15.75" customHeight="1">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15.75" customHeight="1">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5.75" customHeight="1">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15.75" customHeight="1">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15.75" customHeight="1">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15.75" customHeight="1">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15.75" customHeight="1">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15.75" customHeight="1">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15.75" customHeight="1">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15.75" customHeight="1">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15.75" customHeight="1">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15.75" customHeight="1">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15.75" customHeight="1">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5.75" customHeight="1">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15.75" customHeight="1">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15.75" customHeight="1">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15.75" customHeight="1">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15.75" customHeight="1">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15.75" customHeight="1">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15.75" customHeight="1">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15.75" customHeight="1">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15.75" customHeight="1">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15.75" customHeight="1">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15.75" customHeight="1">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5.75" customHeight="1">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15.75" customHeight="1">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15.75" customHeight="1">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15.75" customHeight="1">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15.75" customHeight="1">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15.75" customHeight="1">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15.75" customHeight="1">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15.75" customHeight="1">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15.75" customHeight="1">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15.75" customHeight="1">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15.75" customHeight="1">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5.75" customHeight="1">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15.75" customHeight="1">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15.75" customHeight="1">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15.75" customHeight="1">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15.75" customHeight="1">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15.75" customHeight="1">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15.75" customHeight="1">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15.75" customHeight="1">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15.75" customHeight="1">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15.75" customHeight="1">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15.75" customHeight="1">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5.75" customHeight="1">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15.75" customHeight="1">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15.75" customHeight="1">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15.75" customHeight="1">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15.75" customHeight="1">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15.75" customHeight="1">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15.75" customHeight="1">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15.75" customHeight="1">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15.75" customHeight="1">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15.75" customHeight="1">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15.75" customHeight="1">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5.75" customHeight="1">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15.75" customHeight="1">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15.75" customHeight="1">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15.75" customHeight="1">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15.75" customHeight="1">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15.75" customHeight="1">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15.75" customHeight="1">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15.75" customHeight="1">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15.75" customHeight="1">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15.75" customHeight="1">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15.75" customHeight="1">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5.75" customHeight="1">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15.75" customHeight="1">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15.75" customHeight="1">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15.75" customHeight="1">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15.75" customHeight="1">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15.75" customHeight="1">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15.75" customHeight="1">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15.75" customHeight="1">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15.75" customHeight="1">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15.75" customHeight="1">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15.75" customHeight="1">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5.75" customHeight="1">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15.75" customHeight="1">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15.75" customHeight="1">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15.75" customHeight="1">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15.75" customHeight="1">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15.75" customHeight="1">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15.75" customHeight="1">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15.75" customHeight="1">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15.75" customHeight="1">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15.75" customHeight="1">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15.75" customHeight="1">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5.75" customHeight="1">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15.75" customHeight="1">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15.75" customHeight="1">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15.75" customHeight="1">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15.75" customHeight="1">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15.75" customHeight="1">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15.75" customHeight="1">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15.75" customHeight="1">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15.75" customHeight="1">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15.75" customHeight="1">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15.75" customHeight="1">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5.75" customHeight="1">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15.75" customHeight="1">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15.75" customHeight="1">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15.75" customHeight="1">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15.75" customHeight="1">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15.75" customHeight="1">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15.75" customHeight="1">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15.75" customHeight="1">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15.75" customHeight="1">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15.75" customHeight="1">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15.75" customHeight="1">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5.75" customHeight="1">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15.75" customHeight="1">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15.75" customHeight="1">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15.75" customHeight="1">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15.75" customHeight="1">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15.75" customHeight="1">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15.75" customHeight="1">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15.75" customHeight="1">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15.75" customHeight="1">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15.75" customHeight="1">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15.75" customHeight="1">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5.75" customHeight="1">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15.75" customHeight="1">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15.75" customHeight="1">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15.75" customHeight="1">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15.75" customHeight="1">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15.75" customHeight="1">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15.75" customHeight="1">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15.75" customHeight="1">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15.75" customHeight="1">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15.75" customHeight="1">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15.75" customHeight="1">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5.75" customHeight="1">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15.75" customHeight="1">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15.75" customHeight="1">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15.75" customHeight="1">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15.75" customHeight="1">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15.75" customHeight="1">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15.75" customHeight="1">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15.75" customHeight="1">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15.75" customHeight="1">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15.75" customHeight="1">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15.75" customHeight="1">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5.75" customHeight="1">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15.75" customHeight="1">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15.75" customHeight="1">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15.75" customHeight="1">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15.75" customHeight="1">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15.75" customHeight="1">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15.75" customHeight="1">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15.75" customHeight="1">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15.75" customHeight="1">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15.75" customHeight="1">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15.75" customHeight="1">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5.75" customHeight="1">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15.75" customHeight="1">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15.75" customHeight="1">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15.75" customHeight="1">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15.75" customHeight="1">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15.75" customHeight="1">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15.75" customHeight="1">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15.75" customHeight="1">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15.75" customHeight="1">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15.75" customHeight="1">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15.75" customHeight="1">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5.75" customHeight="1">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15.75" customHeight="1">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15.75" customHeight="1">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15.75" customHeight="1">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15.75" customHeight="1">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15.75" customHeight="1">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15.75" customHeight="1">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15.75" customHeight="1">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15.75" customHeight="1">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15.75" customHeight="1">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15.75" customHeight="1">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5.75" customHeight="1">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15.75" customHeight="1">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15.75" customHeight="1">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15.75" customHeight="1">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15.75" customHeight="1">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15.75" customHeight="1">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15.75" customHeight="1">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15.75" customHeight="1">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15.75" customHeight="1">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15.75" customHeight="1">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15.75" customHeight="1">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5.75" customHeight="1">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15.75" customHeight="1">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15.75" customHeight="1">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15.75" customHeight="1">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15.75" customHeight="1">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15.75" customHeight="1">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15.75" customHeight="1">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15.75" customHeight="1">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15.75" customHeight="1">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15.75" customHeight="1">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15.75" customHeight="1">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5.75" customHeight="1">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15.75" customHeight="1">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15.75" customHeight="1">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15.75" customHeight="1">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15.75" customHeight="1">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15.75" customHeight="1">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15.75" customHeight="1">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15.75" customHeight="1">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15.75" customHeight="1">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15.75" customHeight="1">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15.75" customHeight="1">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5.75" customHeight="1">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15.75" customHeight="1">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15.75" customHeight="1">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15.75" customHeight="1">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15.75" customHeight="1">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15.75" customHeight="1">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15.75" customHeight="1">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15.75" customHeight="1">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15.75" customHeight="1">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15.75" customHeight="1">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15.75" customHeight="1">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5.75" customHeight="1">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15.75" customHeight="1">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15.75" customHeight="1">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15.75" customHeight="1">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15.75" customHeight="1">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15.75" customHeight="1">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15.75" customHeight="1">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15.75" customHeight="1">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15.75" customHeight="1">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15.75" customHeight="1">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15.75" customHeight="1">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5.75" customHeight="1">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15.75" customHeight="1">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15.75" customHeight="1">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15.75" customHeight="1">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15.75" customHeight="1">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15.75" customHeight="1">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15.75" customHeight="1">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15.75" customHeight="1">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15.75" customHeight="1">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15.75" customHeight="1">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15.75" customHeight="1">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5.75" customHeight="1">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15.75" customHeight="1">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15.75" customHeight="1">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15.75" customHeight="1">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15.75" customHeight="1">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15.75" customHeight="1">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15.75" customHeight="1">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15.75" customHeight="1">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15.75" customHeight="1">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15.75" customHeight="1">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15.75" customHeight="1">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5.75" customHeight="1">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15.75" customHeight="1">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15.75" customHeight="1">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15.75" customHeight="1">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15.75" customHeight="1">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15.75" customHeight="1">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15.75" customHeight="1">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15.75" customHeight="1">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15.75" customHeight="1">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15.75" customHeight="1">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15.75" customHeight="1">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5.75" customHeight="1">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15.75" customHeight="1">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15.75" customHeight="1">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15.75" customHeight="1">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15.75" customHeight="1">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15.75" customHeight="1">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15.75" customHeight="1">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15.75" customHeight="1">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15.75" customHeight="1">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15.75" customHeight="1">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15.75" customHeight="1">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5.75" customHeight="1">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15.75" customHeight="1">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15.75" customHeight="1">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15.75" customHeight="1">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15.75" customHeight="1">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15.75" customHeight="1">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15.75" customHeight="1">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15.75" customHeight="1">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15.75" customHeight="1">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15.75" customHeight="1">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15.75" customHeight="1">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5.75" customHeight="1">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15.75" customHeight="1">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15.75" customHeight="1">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15.75" customHeight="1">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15.75" customHeight="1">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15.75" customHeight="1">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15.75" customHeight="1">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15.75" customHeight="1">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15.75" customHeight="1">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15.75" customHeight="1">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15.75" customHeight="1">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5.75" customHeight="1">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15.75" customHeight="1">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15.75" customHeight="1">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15.75" customHeight="1">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15.75" customHeight="1">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15.75" customHeight="1">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15.75" customHeight="1">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15.75" customHeight="1">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15.75" customHeight="1">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15.75" customHeight="1">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15.75" customHeight="1">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5.75" customHeight="1">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15.75" customHeight="1">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15.75" customHeight="1">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15.75" customHeight="1">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15.75" customHeight="1">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15.75" customHeight="1">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15.75" customHeight="1">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15.75" customHeight="1">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15.75" customHeight="1">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15.75" customHeight="1">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15.75" customHeight="1">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5.75" customHeight="1">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15.75" customHeight="1">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15.75" customHeight="1">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15.75" customHeight="1">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15.75" customHeight="1">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15.75" customHeight="1">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15.75" customHeight="1">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15.75" customHeight="1">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15.75" customHeight="1">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15.75" customHeight="1">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15.75" customHeight="1">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5.75" customHeight="1">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15.75" customHeight="1">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15.75" customHeight="1">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15.75" customHeight="1">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15.75" customHeight="1">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15.75" customHeight="1">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15.75" customHeight="1">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15.75" customHeight="1">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15.75" customHeight="1">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15.75" customHeight="1">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15.75" customHeight="1">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5.75" customHeight="1">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15.75" customHeight="1">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15.75" customHeight="1">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15.75" customHeight="1">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15.75" customHeight="1">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15.75" customHeight="1">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15.75" customHeight="1">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15.75" customHeight="1">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15.75" customHeight="1">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15.75" customHeight="1">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15.75" customHeight="1">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5.75" customHeight="1">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15.75" customHeight="1">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15.75" customHeight="1">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15.75" customHeight="1">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15.75" customHeight="1">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15.75" customHeight="1">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15.75" customHeight="1">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15.75" customHeight="1">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15.75" customHeight="1">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15.75" customHeight="1">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15.75" customHeight="1">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5.75" customHeight="1">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15.75" customHeight="1">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15.75" customHeight="1">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15.75" customHeight="1">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15.75" customHeight="1">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15.75" customHeight="1">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15.75" customHeight="1">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15.75" customHeight="1">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15.75" customHeight="1">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15.75" customHeight="1">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15.75" customHeight="1">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5.75" customHeight="1">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15.75" customHeight="1">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15.75" customHeight="1">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15.75" customHeight="1">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15.75" customHeight="1">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15.75" customHeight="1">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15.75" customHeight="1">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15.75" customHeight="1">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15.75" customHeight="1">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15.75" customHeight="1">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15.75" customHeight="1">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5.75" customHeight="1">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15.75" customHeight="1">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15.75" customHeight="1">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15.75" customHeight="1">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15.75" customHeight="1">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15.75" customHeight="1">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15.75" customHeight="1">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15.75" customHeight="1">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15.75" customHeight="1">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15.75" customHeight="1">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15.75" customHeight="1">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5.75" customHeight="1">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15.75" customHeight="1">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15.75" customHeight="1">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15.75" customHeight="1">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15.75" customHeight="1">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15.75" customHeight="1">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15.75" customHeight="1">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15.75" customHeight="1">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15.75" customHeight="1">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15.75" customHeight="1">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15.75" customHeight="1">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5.75" customHeight="1">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15.75" customHeight="1">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15.75" customHeight="1">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15.75" customHeight="1">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15.75" customHeight="1">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15.75" customHeight="1">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15.75" customHeight="1">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15.75" customHeight="1">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15.75" customHeight="1">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15.75" customHeight="1">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15.75" customHeight="1">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5.75" customHeight="1">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15.75" customHeight="1">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15.75" customHeight="1">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15.75" customHeight="1">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15.75" customHeight="1">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15.75" customHeight="1">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15.75" customHeight="1">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15.75" customHeight="1">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15.75" customHeight="1">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15.75" customHeight="1">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15.75" customHeight="1">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5.75" customHeight="1">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15.75" customHeight="1">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15.75" customHeight="1">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15.75" customHeight="1">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15.75" customHeight="1">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15.75" customHeight="1">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15.75" customHeight="1">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15.75" customHeight="1">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15.75" customHeight="1">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15.75" customHeight="1">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15.75" customHeight="1">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5.75" customHeight="1">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15.75" customHeight="1">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15.75" customHeight="1">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15.75" customHeight="1">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15.75" customHeight="1">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15.75" customHeight="1">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15.75" customHeight="1">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15.75" customHeight="1">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15.75" customHeight="1">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15.75" customHeight="1">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15.75" customHeight="1">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5.75" customHeight="1">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15.75" customHeight="1">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15.75" customHeight="1">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15.75" customHeight="1">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15.75" customHeight="1">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15.75" customHeight="1">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15.75" customHeight="1">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15.75" customHeight="1">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15.75" customHeight="1">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15.75" customHeight="1">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15.75" customHeight="1">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5.75" customHeight="1">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15.75" customHeight="1">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15.75" customHeight="1">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15.75" customHeight="1">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15.75" customHeight="1">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15.75" customHeight="1">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15.75" customHeight="1">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15.75" customHeight="1">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15.75" customHeight="1">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15.75" customHeight="1">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15.75" customHeight="1">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5.75" customHeight="1">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15.75" customHeight="1">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15.75" customHeight="1">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15.75" customHeight="1">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15.75" customHeight="1">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15.75" customHeight="1">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15.75" customHeight="1">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15.75" customHeight="1">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15.75" customHeight="1">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15.75" customHeight="1">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15.75" customHeight="1">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5.75" customHeight="1">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15.75" customHeight="1">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15.75" customHeight="1">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15.75" customHeight="1">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15.75" customHeight="1">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15.75" customHeight="1">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15.75" customHeight="1">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15.75" customHeight="1">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15.75" customHeight="1">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15.75" customHeight="1">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15.75" customHeight="1">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5.75" customHeight="1">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15.75" customHeight="1">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15.75" customHeight="1">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15.75" customHeight="1">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15.75" customHeight="1">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15.75" customHeight="1">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15.75" customHeight="1">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15.75" customHeight="1">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15.75" customHeight="1">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15.75" customHeight="1">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15.75" customHeight="1">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5.75" customHeight="1">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15.75" customHeight="1">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15.75" customHeight="1">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15.75" customHeight="1">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15.75" customHeight="1">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15.75" customHeight="1">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15.75" customHeight="1">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15.75" customHeight="1">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15.75" customHeight="1">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15.75" customHeight="1">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15.75" customHeight="1">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5.75" customHeight="1">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15.75" customHeight="1">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15.75" customHeight="1">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15.75" customHeight="1">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15.75" customHeight="1">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15.75" customHeight="1">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15.75" customHeight="1">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15.75" customHeight="1">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15.75" customHeight="1">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15.75" customHeight="1">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15.75" customHeight="1">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5.75" customHeight="1">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15.75" customHeight="1">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15.75" customHeight="1">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15.75" customHeight="1">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15.75" customHeight="1">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15.75" customHeight="1">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15.75" customHeight="1">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15.75" customHeight="1">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15.75" customHeight="1">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15.75" customHeight="1">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row r="1000" spans="1:26" ht="15.75" customHeight="1">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row>
  </sheetData>
  <mergeCells count="26">
    <mergeCell ref="A6:A11"/>
    <mergeCell ref="B6:B7"/>
    <mergeCell ref="E6:E11"/>
    <mergeCell ref="F6:F11"/>
    <mergeCell ref="G6:G11"/>
    <mergeCell ref="B8:B9"/>
    <mergeCell ref="E12:E16"/>
    <mergeCell ref="F12:F16"/>
    <mergeCell ref="F17:F22"/>
    <mergeCell ref="G17:G22"/>
    <mergeCell ref="E18:E19"/>
    <mergeCell ref="G12:G16"/>
    <mergeCell ref="C12:C16"/>
    <mergeCell ref="D12:D16"/>
    <mergeCell ref="A17:A22"/>
    <mergeCell ref="C18:C19"/>
    <mergeCell ref="D18:D19"/>
    <mergeCell ref="B20:B21"/>
    <mergeCell ref="A12:A16"/>
    <mergeCell ref="A1:G1"/>
    <mergeCell ref="A4:A5"/>
    <mergeCell ref="C4:C5"/>
    <mergeCell ref="D4:D5"/>
    <mergeCell ref="E4:E5"/>
    <mergeCell ref="F4:F5"/>
    <mergeCell ref="G4:G5"/>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 min="18" max="26" width="10.7109375" customWidth="1"/>
  </cols>
  <sheetData>
    <row r="1" spans="1:17" ht="22.5">
      <c r="A1" s="347" t="s">
        <v>833</v>
      </c>
      <c r="B1" s="348"/>
      <c r="C1" s="348"/>
      <c r="D1" s="349"/>
      <c r="F1" s="347" t="s">
        <v>834</v>
      </c>
      <c r="G1" s="348"/>
      <c r="H1" s="348"/>
      <c r="I1" s="348"/>
      <c r="J1" s="348"/>
      <c r="K1" s="348"/>
      <c r="L1" s="348"/>
      <c r="M1" s="349"/>
      <c r="O1" s="158" t="s">
        <v>835</v>
      </c>
      <c r="Q1" s="159" t="s">
        <v>836</v>
      </c>
    </row>
    <row r="2" spans="1:17" ht="37.5" customHeight="1">
      <c r="A2" s="160" t="s">
        <v>50</v>
      </c>
      <c r="B2" s="161" t="s">
        <v>82</v>
      </c>
      <c r="C2" s="161" t="s">
        <v>789</v>
      </c>
      <c r="D2" s="160" t="s">
        <v>791</v>
      </c>
      <c r="F2" s="162" t="s">
        <v>80</v>
      </c>
      <c r="G2" s="162" t="s">
        <v>265</v>
      </c>
      <c r="H2" s="163" t="s">
        <v>105</v>
      </c>
      <c r="I2" s="162" t="s">
        <v>837</v>
      </c>
      <c r="J2" s="163" t="s">
        <v>838</v>
      </c>
      <c r="K2" s="162" t="s">
        <v>48</v>
      </c>
      <c r="L2" s="163" t="s">
        <v>839</v>
      </c>
      <c r="M2" s="162" t="s">
        <v>93</v>
      </c>
      <c r="O2" s="160" t="s">
        <v>840</v>
      </c>
      <c r="Q2" s="164" t="s">
        <v>841</v>
      </c>
    </row>
    <row r="3" spans="1:17" ht="60" customHeight="1">
      <c r="A3" s="165" t="s">
        <v>842</v>
      </c>
      <c r="B3" s="166" t="s">
        <v>843</v>
      </c>
      <c r="C3" s="166" t="s">
        <v>844</v>
      </c>
      <c r="D3" s="166" t="s">
        <v>845</v>
      </c>
      <c r="F3" s="167" t="s">
        <v>846</v>
      </c>
      <c r="G3" s="168" t="s">
        <v>847</v>
      </c>
      <c r="H3" s="168" t="s">
        <v>848</v>
      </c>
      <c r="I3" s="168" t="s">
        <v>849</v>
      </c>
      <c r="J3" s="168" t="s">
        <v>850</v>
      </c>
      <c r="K3" s="168" t="s">
        <v>851</v>
      </c>
      <c r="L3" s="168" t="s">
        <v>852</v>
      </c>
      <c r="M3" s="168" t="s">
        <v>853</v>
      </c>
      <c r="O3" s="168" t="s">
        <v>67</v>
      </c>
      <c r="Q3" s="168" t="s">
        <v>805</v>
      </c>
    </row>
    <row r="4" spans="1:17" ht="102">
      <c r="A4" s="169" t="s">
        <v>854</v>
      </c>
      <c r="B4" s="165" t="s">
        <v>855</v>
      </c>
      <c r="C4" s="170" t="s">
        <v>856</v>
      </c>
      <c r="D4" s="171" t="s">
        <v>857</v>
      </c>
      <c r="F4" s="167" t="s">
        <v>858</v>
      </c>
      <c r="G4" s="168" t="s">
        <v>859</v>
      </c>
      <c r="H4" s="168" t="s">
        <v>860</v>
      </c>
      <c r="I4" s="168" t="s">
        <v>861</v>
      </c>
      <c r="J4" s="168" t="s">
        <v>862</v>
      </c>
      <c r="K4" s="168" t="s">
        <v>863</v>
      </c>
      <c r="L4" s="168" t="s">
        <v>864</v>
      </c>
      <c r="M4" s="168" t="s">
        <v>865</v>
      </c>
      <c r="O4" s="168" t="s">
        <v>257</v>
      </c>
      <c r="Q4" s="168" t="s">
        <v>5</v>
      </c>
    </row>
    <row r="5" spans="1:17" ht="75" customHeight="1">
      <c r="A5" s="172"/>
      <c r="B5" s="170" t="s">
        <v>866</v>
      </c>
      <c r="C5" s="173" t="s">
        <v>867</v>
      </c>
      <c r="D5" s="171" t="s">
        <v>868</v>
      </c>
      <c r="F5" s="167" t="s">
        <v>869</v>
      </c>
      <c r="G5" s="168" t="s">
        <v>870</v>
      </c>
      <c r="H5" s="168" t="s">
        <v>871</v>
      </c>
      <c r="I5" s="168" t="s">
        <v>872</v>
      </c>
      <c r="J5" s="168" t="s">
        <v>873</v>
      </c>
      <c r="K5" s="168" t="s">
        <v>874</v>
      </c>
      <c r="L5" s="168" t="s">
        <v>875</v>
      </c>
      <c r="M5" s="168" t="s">
        <v>876</v>
      </c>
      <c r="O5" s="173" t="s">
        <v>51</v>
      </c>
      <c r="Q5" s="168" t="s">
        <v>820</v>
      </c>
    </row>
    <row r="6" spans="1:17" ht="69" customHeight="1">
      <c r="A6" s="153"/>
      <c r="B6" s="170" t="s">
        <v>877</v>
      </c>
      <c r="C6" s="174"/>
      <c r="D6" s="151" t="s">
        <v>878</v>
      </c>
      <c r="F6" s="175" t="s">
        <v>879</v>
      </c>
      <c r="G6" s="168" t="s">
        <v>880</v>
      </c>
      <c r="H6" s="168" t="s">
        <v>881</v>
      </c>
      <c r="I6" s="168" t="s">
        <v>882</v>
      </c>
      <c r="J6" s="168" t="s">
        <v>883</v>
      </c>
      <c r="K6" s="168" t="s">
        <v>884</v>
      </c>
      <c r="L6" s="168" t="s">
        <v>885</v>
      </c>
      <c r="M6" s="168" t="s">
        <v>886</v>
      </c>
      <c r="O6" s="173" t="s">
        <v>145</v>
      </c>
      <c r="Q6" s="173" t="s">
        <v>826</v>
      </c>
    </row>
    <row r="7" spans="1:17" ht="62.25" customHeight="1">
      <c r="A7" s="153"/>
      <c r="B7" s="170" t="s">
        <v>887</v>
      </c>
      <c r="C7" s="153"/>
      <c r="D7" s="153"/>
      <c r="F7" s="153"/>
      <c r="G7" s="168" t="s">
        <v>888</v>
      </c>
      <c r="H7" s="168" t="s">
        <v>889</v>
      </c>
      <c r="I7" s="168" t="s">
        <v>890</v>
      </c>
      <c r="J7" s="173" t="s">
        <v>891</v>
      </c>
      <c r="K7" s="168" t="s">
        <v>892</v>
      </c>
      <c r="L7" s="168" t="s">
        <v>893</v>
      </c>
      <c r="M7" s="168" t="s">
        <v>894</v>
      </c>
      <c r="O7" s="168" t="s">
        <v>322</v>
      </c>
    </row>
    <row r="8" spans="1:17" ht="56.25" customHeight="1">
      <c r="A8" s="153"/>
      <c r="B8" s="153"/>
      <c r="C8" s="110"/>
      <c r="D8" s="110"/>
      <c r="F8" s="153"/>
      <c r="G8" s="168" t="s">
        <v>895</v>
      </c>
      <c r="H8" s="168" t="s">
        <v>896</v>
      </c>
      <c r="I8" s="168" t="s">
        <v>897</v>
      </c>
      <c r="J8" s="153"/>
      <c r="K8" s="167" t="s">
        <v>898</v>
      </c>
      <c r="L8" s="173" t="s">
        <v>899</v>
      </c>
      <c r="M8" s="168" t="s">
        <v>900</v>
      </c>
      <c r="O8" s="168" t="s">
        <v>107</v>
      </c>
    </row>
    <row r="9" spans="1:17" ht="57" customHeight="1">
      <c r="A9" s="172"/>
      <c r="B9" s="110"/>
      <c r="C9" s="110"/>
      <c r="D9" s="110"/>
      <c r="F9" s="153"/>
      <c r="G9" s="168" t="s">
        <v>901</v>
      </c>
      <c r="H9" s="173" t="s">
        <v>902</v>
      </c>
      <c r="I9" s="168" t="s">
        <v>903</v>
      </c>
      <c r="J9" s="153"/>
      <c r="K9" s="167" t="s">
        <v>904</v>
      </c>
      <c r="L9" s="153"/>
      <c r="M9" s="175" t="s">
        <v>905</v>
      </c>
      <c r="O9" s="173" t="s">
        <v>906</v>
      </c>
    </row>
    <row r="10" spans="1:17" ht="56.25" customHeight="1">
      <c r="A10" s="153"/>
      <c r="B10" s="110"/>
      <c r="C10" s="110"/>
      <c r="D10" s="110"/>
      <c r="F10" s="153"/>
      <c r="G10" s="173" t="s">
        <v>907</v>
      </c>
      <c r="H10" s="153"/>
      <c r="I10" s="167" t="s">
        <v>908</v>
      </c>
      <c r="J10" s="153"/>
      <c r="K10" s="167" t="s">
        <v>909</v>
      </c>
      <c r="L10" s="153"/>
      <c r="M10" s="153"/>
      <c r="O10" s="173" t="s">
        <v>910</v>
      </c>
    </row>
    <row r="11" spans="1:17" ht="42.75" customHeight="1">
      <c r="A11" s="153"/>
      <c r="B11" s="153"/>
      <c r="C11" s="153"/>
      <c r="D11" s="153"/>
      <c r="F11" s="153"/>
      <c r="G11" s="153"/>
      <c r="H11" s="153"/>
      <c r="I11" s="167" t="s">
        <v>911</v>
      </c>
      <c r="J11" s="153"/>
      <c r="K11" s="167" t="s">
        <v>912</v>
      </c>
      <c r="L11" s="153"/>
      <c r="M11" s="153"/>
      <c r="O11" s="173" t="s">
        <v>913</v>
      </c>
    </row>
    <row r="12" spans="1:17" ht="45" customHeight="1">
      <c r="A12" s="153"/>
      <c r="B12" s="153"/>
      <c r="C12" s="153"/>
      <c r="D12" s="153"/>
      <c r="F12" s="153"/>
      <c r="G12" s="153"/>
      <c r="H12" s="153"/>
      <c r="I12" s="167" t="s">
        <v>914</v>
      </c>
      <c r="J12" s="153"/>
      <c r="K12" s="167" t="s">
        <v>915</v>
      </c>
      <c r="L12" s="153"/>
      <c r="M12" s="153"/>
    </row>
    <row r="13" spans="1:17" ht="35.25" customHeight="1">
      <c r="A13" s="153"/>
      <c r="B13" s="153"/>
      <c r="C13" s="153"/>
      <c r="D13" s="153"/>
      <c r="F13" s="153"/>
      <c r="G13" s="153"/>
      <c r="H13" s="153"/>
      <c r="I13" s="175" t="s">
        <v>916</v>
      </c>
      <c r="J13" s="153"/>
      <c r="K13" s="167" t="s">
        <v>917</v>
      </c>
      <c r="L13" s="153"/>
      <c r="M13" s="153"/>
    </row>
    <row r="14" spans="1:17" ht="29.25" customHeight="1">
      <c r="A14" s="153"/>
      <c r="B14" s="153"/>
      <c r="C14" s="153"/>
      <c r="D14" s="153"/>
      <c r="F14" s="153"/>
      <c r="G14" s="153"/>
      <c r="H14" s="153"/>
      <c r="I14" s="153"/>
      <c r="J14" s="153"/>
      <c r="K14" s="167" t="s">
        <v>918</v>
      </c>
      <c r="L14" s="153"/>
      <c r="M14" s="153"/>
    </row>
    <row r="15" spans="1:17" ht="41.25" customHeight="1">
      <c r="A15" s="176"/>
      <c r="B15" s="153"/>
      <c r="C15" s="153"/>
      <c r="D15" s="153"/>
      <c r="F15" s="153"/>
      <c r="G15" s="153"/>
      <c r="H15" s="153"/>
      <c r="I15" s="153"/>
      <c r="J15" s="153"/>
      <c r="K15" s="167" t="s">
        <v>919</v>
      </c>
      <c r="L15" s="153"/>
      <c r="M15" s="153"/>
    </row>
    <row r="16" spans="1:17" ht="46.5" customHeight="1">
      <c r="A16" s="153"/>
      <c r="B16" s="176"/>
      <c r="C16" s="176"/>
      <c r="D16" s="176"/>
      <c r="F16" s="153"/>
      <c r="G16" s="153"/>
      <c r="H16" s="153"/>
      <c r="I16" s="153"/>
      <c r="J16" s="153"/>
      <c r="K16" s="175" t="s">
        <v>920</v>
      </c>
      <c r="L16" s="153"/>
      <c r="M16" s="15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F1:M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Z1000"/>
  <sheetViews>
    <sheetView showGridLines="0" workbookViewId="0"/>
  </sheetViews>
  <sheetFormatPr baseColWidth="10" defaultColWidth="14.42578125" defaultRowHeight="15" customHeight="1"/>
  <cols>
    <col min="1" max="1" width="33.140625" customWidth="1"/>
    <col min="2" max="2" width="48.85546875" customWidth="1"/>
    <col min="3" max="26" width="10.7109375" customWidth="1"/>
  </cols>
  <sheetData>
    <row r="1" spans="1:26" ht="20.25" customHeight="1">
      <c r="A1" s="350" t="s">
        <v>921</v>
      </c>
      <c r="B1" s="295"/>
      <c r="C1" s="177"/>
      <c r="D1" s="177"/>
      <c r="E1" s="177"/>
      <c r="F1" s="153"/>
      <c r="G1" s="153"/>
      <c r="H1" s="153"/>
      <c r="I1" s="153"/>
      <c r="J1" s="153"/>
      <c r="K1" s="153"/>
      <c r="L1" s="153"/>
      <c r="M1" s="153"/>
      <c r="N1" s="153"/>
      <c r="O1" s="153"/>
      <c r="P1" s="153"/>
      <c r="Q1" s="153"/>
      <c r="R1" s="153"/>
      <c r="S1" s="153"/>
      <c r="T1" s="153"/>
      <c r="U1" s="153"/>
      <c r="V1" s="153"/>
      <c r="W1" s="153"/>
      <c r="X1" s="153"/>
      <c r="Y1" s="153"/>
      <c r="Z1" s="153"/>
    </row>
    <row r="2" spans="1:26" ht="9.7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24.75" customHeight="1">
      <c r="A3" s="164" t="s">
        <v>922</v>
      </c>
      <c r="B3" s="164" t="s">
        <v>923</v>
      </c>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1:26" ht="115.5">
      <c r="A4" s="178" t="s">
        <v>52</v>
      </c>
      <c r="B4" s="179" t="s">
        <v>924</v>
      </c>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ht="66">
      <c r="A5" s="180" t="s">
        <v>121</v>
      </c>
      <c r="B5" s="179" t="s">
        <v>925</v>
      </c>
      <c r="C5" s="153"/>
      <c r="D5" s="153"/>
      <c r="E5" s="153"/>
      <c r="F5" s="153"/>
      <c r="G5" s="153"/>
      <c r="H5" s="153"/>
      <c r="I5" s="153"/>
      <c r="J5" s="153"/>
      <c r="K5" s="153"/>
      <c r="L5" s="153"/>
      <c r="M5" s="153"/>
      <c r="N5" s="153"/>
      <c r="O5" s="153"/>
      <c r="P5" s="153"/>
      <c r="Q5" s="153"/>
      <c r="R5" s="153"/>
      <c r="S5" s="153"/>
      <c r="T5" s="153"/>
      <c r="U5" s="153"/>
      <c r="V5" s="153"/>
      <c r="W5" s="153"/>
      <c r="X5" s="153"/>
      <c r="Y5" s="153"/>
      <c r="Z5" s="153"/>
    </row>
    <row r="6" spans="1:26" ht="82.5">
      <c r="A6" s="181" t="s">
        <v>83</v>
      </c>
      <c r="B6" s="179" t="s">
        <v>926</v>
      </c>
      <c r="C6" s="153"/>
      <c r="D6" s="153"/>
      <c r="E6" s="153"/>
      <c r="F6" s="153"/>
      <c r="G6" s="153"/>
      <c r="H6" s="153"/>
      <c r="I6" s="153"/>
      <c r="J6" s="153"/>
      <c r="K6" s="153"/>
      <c r="L6" s="153"/>
      <c r="M6" s="153"/>
      <c r="N6" s="153"/>
      <c r="O6" s="153"/>
      <c r="P6" s="153"/>
      <c r="Q6" s="153"/>
      <c r="R6" s="153"/>
      <c r="S6" s="153"/>
      <c r="T6" s="153"/>
      <c r="U6" s="153"/>
      <c r="V6" s="153"/>
      <c r="W6" s="153"/>
      <c r="X6" s="153"/>
      <c r="Y6" s="153"/>
      <c r="Z6" s="153"/>
    </row>
    <row r="7" spans="1:26" ht="66">
      <c r="A7" s="180" t="s">
        <v>166</v>
      </c>
      <c r="B7" s="179" t="s">
        <v>927</v>
      </c>
      <c r="C7" s="153"/>
      <c r="D7" s="153"/>
      <c r="E7" s="153"/>
      <c r="F7" s="153"/>
      <c r="G7" s="153"/>
      <c r="H7" s="153"/>
      <c r="I7" s="153"/>
      <c r="J7" s="153"/>
      <c r="K7" s="153"/>
      <c r="L7" s="153"/>
      <c r="M7" s="153"/>
      <c r="N7" s="153"/>
      <c r="O7" s="153"/>
      <c r="P7" s="153"/>
      <c r="Q7" s="153"/>
      <c r="R7" s="153"/>
      <c r="S7" s="153"/>
      <c r="T7" s="153"/>
      <c r="U7" s="153"/>
      <c r="V7" s="153"/>
      <c r="W7" s="153"/>
      <c r="X7" s="153"/>
      <c r="Y7" s="153"/>
      <c r="Z7" s="153"/>
    </row>
    <row r="8" spans="1:26">
      <c r="A8" s="157" t="s">
        <v>928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c r="A1" s="352" t="s">
        <v>929</v>
      </c>
      <c r="B1" s="295"/>
      <c r="C1" s="295"/>
      <c r="D1" s="295"/>
      <c r="E1" s="295"/>
      <c r="F1" s="295"/>
      <c r="G1" s="295"/>
      <c r="H1" s="295"/>
      <c r="I1" s="295"/>
      <c r="J1" s="153"/>
      <c r="K1" s="153"/>
      <c r="L1" s="153"/>
      <c r="M1" s="153"/>
      <c r="N1" s="153"/>
      <c r="O1" s="153"/>
      <c r="P1" s="153"/>
      <c r="Q1" s="153"/>
      <c r="R1" s="153"/>
      <c r="S1" s="153"/>
      <c r="T1" s="153"/>
      <c r="U1" s="153"/>
      <c r="V1" s="153"/>
      <c r="W1" s="153"/>
      <c r="X1" s="153"/>
      <c r="Y1" s="153"/>
      <c r="Z1" s="153"/>
    </row>
    <row r="2" spans="1:26">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45" customHeight="1">
      <c r="A3" s="182" t="s">
        <v>930</v>
      </c>
      <c r="B3" s="182" t="s">
        <v>800</v>
      </c>
      <c r="C3" s="182" t="s">
        <v>835</v>
      </c>
      <c r="D3" s="182" t="s">
        <v>931</v>
      </c>
      <c r="E3" s="182" t="s">
        <v>932</v>
      </c>
      <c r="F3" s="182" t="s">
        <v>933</v>
      </c>
      <c r="G3" s="182" t="s">
        <v>934</v>
      </c>
      <c r="H3" s="182" t="s">
        <v>935</v>
      </c>
      <c r="I3" s="182" t="s">
        <v>936</v>
      </c>
      <c r="J3" s="153"/>
      <c r="K3" s="153"/>
      <c r="L3" s="153"/>
      <c r="M3" s="153"/>
      <c r="N3" s="153"/>
      <c r="O3" s="153"/>
      <c r="P3" s="153"/>
      <c r="Q3" s="153"/>
      <c r="R3" s="153"/>
      <c r="S3" s="153"/>
      <c r="T3" s="153"/>
      <c r="U3" s="153"/>
      <c r="V3" s="153"/>
      <c r="W3" s="153"/>
      <c r="X3" s="153"/>
      <c r="Y3" s="153"/>
      <c r="Z3" s="153"/>
    </row>
    <row r="4" spans="1:26" ht="69.75" customHeight="1">
      <c r="A4" s="353" t="s">
        <v>805</v>
      </c>
      <c r="B4" s="345" t="s">
        <v>806</v>
      </c>
      <c r="C4" s="156" t="s">
        <v>67</v>
      </c>
      <c r="D4" s="183" t="s">
        <v>937</v>
      </c>
      <c r="E4" s="184">
        <v>0.9</v>
      </c>
      <c r="F4" s="185">
        <v>0.8</v>
      </c>
      <c r="G4" s="184">
        <v>0.95</v>
      </c>
      <c r="H4" s="183" t="s">
        <v>938</v>
      </c>
      <c r="I4" s="186" t="s">
        <v>939</v>
      </c>
      <c r="J4" s="153"/>
      <c r="K4" s="153"/>
      <c r="L4" s="153"/>
      <c r="M4" s="153"/>
      <c r="N4" s="153"/>
      <c r="O4" s="153"/>
      <c r="P4" s="153"/>
      <c r="Q4" s="153"/>
      <c r="R4" s="153"/>
      <c r="S4" s="153"/>
      <c r="T4" s="153"/>
      <c r="U4" s="153"/>
      <c r="V4" s="153"/>
      <c r="W4" s="153"/>
      <c r="X4" s="153"/>
      <c r="Y4" s="153"/>
      <c r="Z4" s="153"/>
    </row>
    <row r="5" spans="1:26" ht="57.75" customHeight="1">
      <c r="A5" s="346"/>
      <c r="B5" s="346"/>
      <c r="C5" s="345" t="s">
        <v>257</v>
      </c>
      <c r="D5" s="186" t="s">
        <v>940</v>
      </c>
      <c r="E5" s="187">
        <v>0</v>
      </c>
      <c r="F5" s="188">
        <v>0</v>
      </c>
      <c r="G5" s="189">
        <v>1</v>
      </c>
      <c r="H5" s="186" t="s">
        <v>941</v>
      </c>
      <c r="I5" s="351" t="s">
        <v>942</v>
      </c>
      <c r="J5" s="153"/>
      <c r="K5" s="153"/>
      <c r="L5" s="153"/>
      <c r="M5" s="153"/>
      <c r="N5" s="153"/>
      <c r="O5" s="153"/>
      <c r="P5" s="153"/>
      <c r="Q5" s="153"/>
      <c r="R5" s="153"/>
      <c r="S5" s="153"/>
      <c r="T5" s="153"/>
      <c r="U5" s="153"/>
      <c r="V5" s="153"/>
      <c r="W5" s="153"/>
      <c r="X5" s="153"/>
      <c r="Y5" s="153"/>
      <c r="Z5" s="153"/>
    </row>
    <row r="6" spans="1:26" ht="59.25" customHeight="1">
      <c r="A6" s="346"/>
      <c r="B6" s="346"/>
      <c r="C6" s="344"/>
      <c r="D6" s="183" t="s">
        <v>943</v>
      </c>
      <c r="E6" s="184">
        <v>1</v>
      </c>
      <c r="F6" s="185">
        <v>0.25</v>
      </c>
      <c r="G6" s="184">
        <v>1</v>
      </c>
      <c r="H6" s="183" t="s">
        <v>944</v>
      </c>
      <c r="I6" s="344"/>
      <c r="J6" s="153"/>
      <c r="K6" s="153"/>
      <c r="L6" s="153"/>
      <c r="M6" s="153"/>
      <c r="N6" s="153"/>
      <c r="O6" s="153"/>
      <c r="P6" s="153"/>
      <c r="Q6" s="153"/>
      <c r="R6" s="153"/>
      <c r="S6" s="153"/>
      <c r="T6" s="153"/>
      <c r="U6" s="153"/>
      <c r="V6" s="153"/>
      <c r="W6" s="153"/>
      <c r="X6" s="153"/>
      <c r="Y6" s="153"/>
      <c r="Z6" s="153"/>
    </row>
    <row r="7" spans="1:26" ht="72" customHeight="1">
      <c r="A7" s="344"/>
      <c r="B7" s="344"/>
      <c r="C7" s="156" t="s">
        <v>51</v>
      </c>
      <c r="D7" s="183" t="s">
        <v>945</v>
      </c>
      <c r="E7" s="190">
        <v>0</v>
      </c>
      <c r="F7" s="191">
        <v>0</v>
      </c>
      <c r="G7" s="184">
        <v>1</v>
      </c>
      <c r="H7" s="183" t="s">
        <v>946</v>
      </c>
      <c r="I7" s="186" t="s">
        <v>947</v>
      </c>
      <c r="J7" s="153"/>
      <c r="K7" s="153"/>
      <c r="L7" s="153"/>
      <c r="M7" s="153"/>
      <c r="N7" s="153"/>
      <c r="O7" s="153"/>
      <c r="P7" s="153"/>
      <c r="Q7" s="153"/>
      <c r="R7" s="153"/>
      <c r="S7" s="153"/>
      <c r="T7" s="153"/>
      <c r="U7" s="153"/>
      <c r="V7" s="153"/>
      <c r="W7" s="153"/>
      <c r="X7" s="153"/>
      <c r="Y7" s="153"/>
      <c r="Z7" s="153"/>
    </row>
    <row r="8" spans="1:26" ht="75.75" customHeight="1">
      <c r="A8" s="345" t="s">
        <v>5</v>
      </c>
      <c r="B8" s="345" t="s">
        <v>812</v>
      </c>
      <c r="C8" s="345" t="s">
        <v>145</v>
      </c>
      <c r="D8" s="183" t="s">
        <v>948</v>
      </c>
      <c r="E8" s="190">
        <v>1</v>
      </c>
      <c r="F8" s="191">
        <v>1</v>
      </c>
      <c r="G8" s="190">
        <v>4</v>
      </c>
      <c r="H8" s="183" t="s">
        <v>949</v>
      </c>
      <c r="I8" s="186" t="s">
        <v>950</v>
      </c>
      <c r="J8" s="153"/>
      <c r="K8" s="153"/>
      <c r="L8" s="153"/>
      <c r="M8" s="153"/>
      <c r="N8" s="153"/>
      <c r="O8" s="153"/>
      <c r="P8" s="153"/>
      <c r="Q8" s="153"/>
      <c r="R8" s="153"/>
      <c r="S8" s="153"/>
      <c r="T8" s="153"/>
      <c r="U8" s="153"/>
      <c r="V8" s="153"/>
      <c r="W8" s="153"/>
      <c r="X8" s="153"/>
      <c r="Y8" s="153"/>
      <c r="Z8" s="153"/>
    </row>
    <row r="9" spans="1:26" ht="93.75" customHeight="1">
      <c r="A9" s="346"/>
      <c r="B9" s="346"/>
      <c r="C9" s="346"/>
      <c r="D9" s="183" t="s">
        <v>951</v>
      </c>
      <c r="E9" s="190">
        <v>0</v>
      </c>
      <c r="F9" s="191">
        <v>0</v>
      </c>
      <c r="G9" s="190">
        <v>30</v>
      </c>
      <c r="H9" s="183" t="s">
        <v>952</v>
      </c>
      <c r="I9" s="186" t="s">
        <v>953</v>
      </c>
      <c r="J9" s="153"/>
      <c r="K9" s="153"/>
      <c r="L9" s="153"/>
      <c r="M9" s="153"/>
      <c r="N9" s="153"/>
      <c r="O9" s="153"/>
      <c r="P9" s="153"/>
      <c r="Q9" s="153"/>
      <c r="R9" s="153"/>
      <c r="S9" s="153"/>
      <c r="T9" s="153"/>
      <c r="U9" s="153"/>
      <c r="V9" s="153"/>
      <c r="W9" s="153"/>
      <c r="X9" s="153"/>
      <c r="Y9" s="153"/>
      <c r="Z9" s="153"/>
    </row>
    <row r="10" spans="1:26" ht="38.25" customHeight="1">
      <c r="A10" s="346"/>
      <c r="B10" s="346"/>
      <c r="C10" s="346"/>
      <c r="D10" s="354" t="s">
        <v>954</v>
      </c>
      <c r="E10" s="190">
        <v>0</v>
      </c>
      <c r="F10" s="191">
        <v>0</v>
      </c>
      <c r="G10" s="184">
        <v>0.1</v>
      </c>
      <c r="H10" s="183" t="s">
        <v>955</v>
      </c>
      <c r="I10" s="351" t="s">
        <v>953</v>
      </c>
      <c r="J10" s="153"/>
      <c r="K10" s="153"/>
      <c r="L10" s="153"/>
      <c r="M10" s="153"/>
      <c r="N10" s="153"/>
      <c r="O10" s="153"/>
      <c r="P10" s="153"/>
      <c r="Q10" s="153"/>
      <c r="R10" s="153"/>
      <c r="S10" s="153"/>
      <c r="T10" s="153"/>
      <c r="U10" s="153"/>
      <c r="V10" s="153"/>
      <c r="W10" s="153"/>
      <c r="X10" s="153"/>
      <c r="Y10" s="153"/>
      <c r="Z10" s="153"/>
    </row>
    <row r="11" spans="1:26" ht="55.5" customHeight="1">
      <c r="A11" s="346"/>
      <c r="B11" s="346"/>
      <c r="C11" s="344"/>
      <c r="D11" s="344"/>
      <c r="E11" s="190">
        <v>0</v>
      </c>
      <c r="F11" s="191">
        <v>0</v>
      </c>
      <c r="G11" s="190">
        <v>10</v>
      </c>
      <c r="H11" s="183" t="s">
        <v>956</v>
      </c>
      <c r="I11" s="344"/>
      <c r="J11" s="153"/>
      <c r="K11" s="153"/>
      <c r="L11" s="153"/>
      <c r="M11" s="153"/>
      <c r="N11" s="153"/>
      <c r="O11" s="153"/>
      <c r="P11" s="153"/>
      <c r="Q11" s="153"/>
      <c r="R11" s="153"/>
      <c r="S11" s="153"/>
      <c r="T11" s="153"/>
      <c r="U11" s="153"/>
      <c r="V11" s="153"/>
      <c r="W11" s="153"/>
      <c r="X11" s="153"/>
      <c r="Y11" s="153"/>
      <c r="Z11" s="153"/>
    </row>
    <row r="12" spans="1:26" ht="99.75" customHeight="1">
      <c r="A12" s="346"/>
      <c r="B12" s="346"/>
      <c r="C12" s="156" t="s">
        <v>322</v>
      </c>
      <c r="D12" s="183" t="s">
        <v>957</v>
      </c>
      <c r="E12" s="190">
        <v>0</v>
      </c>
      <c r="F12" s="191">
        <v>0</v>
      </c>
      <c r="G12" s="190">
        <v>6</v>
      </c>
      <c r="H12" s="183" t="s">
        <v>958</v>
      </c>
      <c r="I12" s="186" t="s">
        <v>959</v>
      </c>
      <c r="J12" s="153"/>
      <c r="K12" s="153"/>
      <c r="L12" s="153"/>
      <c r="M12" s="153"/>
      <c r="N12" s="153"/>
      <c r="O12" s="153"/>
      <c r="P12" s="153"/>
      <c r="Q12" s="153"/>
      <c r="R12" s="153"/>
      <c r="S12" s="153"/>
      <c r="T12" s="153"/>
      <c r="U12" s="153"/>
      <c r="V12" s="153"/>
      <c r="W12" s="153"/>
      <c r="X12" s="153"/>
      <c r="Y12" s="153"/>
      <c r="Z12" s="153"/>
    </row>
    <row r="13" spans="1:26" ht="102" customHeight="1">
      <c r="A13" s="346"/>
      <c r="B13" s="346"/>
      <c r="C13" s="156" t="s">
        <v>107</v>
      </c>
      <c r="D13" s="183" t="s">
        <v>960</v>
      </c>
      <c r="E13" s="190">
        <v>0</v>
      </c>
      <c r="F13" s="191">
        <v>0</v>
      </c>
      <c r="G13" s="184">
        <v>1</v>
      </c>
      <c r="H13" s="183" t="s">
        <v>961</v>
      </c>
      <c r="I13" s="186" t="s">
        <v>962</v>
      </c>
      <c r="J13" s="153"/>
      <c r="K13" s="153"/>
      <c r="L13" s="153"/>
      <c r="M13" s="153"/>
      <c r="N13" s="153"/>
      <c r="O13" s="153"/>
      <c r="P13" s="153"/>
      <c r="Q13" s="153"/>
      <c r="R13" s="153"/>
      <c r="S13" s="153"/>
      <c r="T13" s="153"/>
      <c r="U13" s="153"/>
      <c r="V13" s="153"/>
      <c r="W13" s="153"/>
      <c r="X13" s="153"/>
      <c r="Y13" s="153"/>
      <c r="Z13" s="153"/>
    </row>
    <row r="14" spans="1:26" ht="90.75" customHeight="1">
      <c r="A14" s="346"/>
      <c r="B14" s="346"/>
      <c r="C14" s="345" t="s">
        <v>906</v>
      </c>
      <c r="D14" s="183" t="s">
        <v>963</v>
      </c>
      <c r="E14" s="190">
        <v>0</v>
      </c>
      <c r="F14" s="191">
        <v>0</v>
      </c>
      <c r="G14" s="190">
        <v>4</v>
      </c>
      <c r="H14" s="183" t="s">
        <v>964</v>
      </c>
      <c r="I14" s="186" t="s">
        <v>959</v>
      </c>
      <c r="J14" s="153"/>
      <c r="K14" s="153"/>
      <c r="L14" s="153"/>
      <c r="M14" s="153"/>
      <c r="N14" s="153"/>
      <c r="O14" s="153"/>
      <c r="P14" s="153"/>
      <c r="Q14" s="153"/>
      <c r="R14" s="153"/>
      <c r="S14" s="153"/>
      <c r="T14" s="153"/>
      <c r="U14" s="153"/>
      <c r="V14" s="153"/>
      <c r="W14" s="153"/>
      <c r="X14" s="153"/>
      <c r="Y14" s="153"/>
      <c r="Z14" s="153"/>
    </row>
    <row r="15" spans="1:26" ht="87" customHeight="1">
      <c r="A15" s="344"/>
      <c r="B15" s="344"/>
      <c r="C15" s="344"/>
      <c r="D15" s="183" t="s">
        <v>965</v>
      </c>
      <c r="E15" s="190">
        <v>0</v>
      </c>
      <c r="F15" s="191">
        <v>0</v>
      </c>
      <c r="G15" s="192">
        <v>0</v>
      </c>
      <c r="H15" s="183" t="s">
        <v>966</v>
      </c>
      <c r="I15" s="186" t="s">
        <v>959</v>
      </c>
      <c r="J15" s="153"/>
      <c r="K15" s="153"/>
      <c r="L15" s="153"/>
      <c r="M15" s="153"/>
      <c r="N15" s="153"/>
      <c r="O15" s="153"/>
      <c r="P15" s="153"/>
      <c r="Q15" s="153"/>
      <c r="R15" s="153"/>
      <c r="S15" s="153"/>
      <c r="T15" s="153"/>
      <c r="U15" s="153"/>
      <c r="V15" s="153"/>
      <c r="W15" s="153"/>
      <c r="X15" s="153"/>
      <c r="Y15" s="153"/>
      <c r="Z15" s="153"/>
    </row>
    <row r="16" spans="1:26" ht="52.5" customHeight="1">
      <c r="A16" s="345" t="s">
        <v>820</v>
      </c>
      <c r="B16" s="345" t="s">
        <v>821</v>
      </c>
      <c r="C16" s="345" t="s">
        <v>910</v>
      </c>
      <c r="D16" s="183" t="s">
        <v>967</v>
      </c>
      <c r="E16" s="190">
        <v>1</v>
      </c>
      <c r="F16" s="191">
        <v>24</v>
      </c>
      <c r="G16" s="190">
        <v>60</v>
      </c>
      <c r="H16" s="183" t="s">
        <v>968</v>
      </c>
      <c r="I16" s="351" t="s">
        <v>962</v>
      </c>
      <c r="J16" s="153"/>
      <c r="K16" s="153"/>
      <c r="L16" s="153"/>
      <c r="M16" s="153"/>
      <c r="N16" s="153"/>
      <c r="O16" s="153"/>
      <c r="P16" s="153"/>
      <c r="Q16" s="153"/>
      <c r="R16" s="153"/>
      <c r="S16" s="153"/>
      <c r="T16" s="153"/>
      <c r="U16" s="153"/>
      <c r="V16" s="153"/>
      <c r="W16" s="153"/>
      <c r="X16" s="153"/>
      <c r="Y16" s="153"/>
      <c r="Z16" s="153"/>
    </row>
    <row r="17" spans="1:26" ht="81.75" customHeight="1">
      <c r="A17" s="346"/>
      <c r="B17" s="346"/>
      <c r="C17" s="346"/>
      <c r="D17" s="183" t="s">
        <v>969</v>
      </c>
      <c r="E17" s="190">
        <v>0</v>
      </c>
      <c r="F17" s="191">
        <v>0</v>
      </c>
      <c r="G17" s="190">
        <v>20</v>
      </c>
      <c r="H17" s="183" t="s">
        <v>970</v>
      </c>
      <c r="I17" s="346"/>
      <c r="J17" s="153"/>
      <c r="K17" s="153"/>
      <c r="L17" s="153"/>
      <c r="M17" s="153"/>
      <c r="N17" s="153"/>
      <c r="O17" s="153"/>
      <c r="P17" s="153"/>
      <c r="Q17" s="153"/>
      <c r="R17" s="153"/>
      <c r="S17" s="153"/>
      <c r="T17" s="153"/>
      <c r="U17" s="153"/>
      <c r="V17" s="153"/>
      <c r="W17" s="153"/>
      <c r="X17" s="153"/>
      <c r="Y17" s="153"/>
      <c r="Z17" s="153"/>
    </row>
    <row r="18" spans="1:26" ht="66.75" customHeight="1">
      <c r="A18" s="346"/>
      <c r="B18" s="346"/>
      <c r="C18" s="346"/>
      <c r="D18" s="183" t="s">
        <v>971</v>
      </c>
      <c r="E18" s="190">
        <v>0</v>
      </c>
      <c r="F18" s="191">
        <v>0</v>
      </c>
      <c r="G18" s="190">
        <v>5</v>
      </c>
      <c r="H18" s="183" t="s">
        <v>972</v>
      </c>
      <c r="I18" s="346"/>
      <c r="J18" s="153"/>
      <c r="K18" s="153"/>
      <c r="L18" s="153"/>
      <c r="M18" s="153"/>
      <c r="N18" s="153"/>
      <c r="O18" s="153"/>
      <c r="P18" s="153"/>
      <c r="Q18" s="153"/>
      <c r="R18" s="153"/>
      <c r="S18" s="153"/>
      <c r="T18" s="153"/>
      <c r="U18" s="153"/>
      <c r="V18" s="153"/>
      <c r="W18" s="153"/>
      <c r="X18" s="153"/>
      <c r="Y18" s="153"/>
      <c r="Z18" s="153"/>
    </row>
    <row r="19" spans="1:26" ht="99.75" customHeight="1">
      <c r="A19" s="344"/>
      <c r="B19" s="344"/>
      <c r="C19" s="344"/>
      <c r="D19" s="183" t="s">
        <v>973</v>
      </c>
      <c r="E19" s="190">
        <v>0</v>
      </c>
      <c r="F19" s="191">
        <v>0</v>
      </c>
      <c r="G19" s="190">
        <v>10</v>
      </c>
      <c r="H19" s="183" t="s">
        <v>974</v>
      </c>
      <c r="I19" s="344"/>
      <c r="J19" s="153"/>
      <c r="K19" s="153"/>
      <c r="L19" s="153"/>
      <c r="M19" s="153"/>
      <c r="N19" s="153"/>
      <c r="O19" s="153"/>
      <c r="P19" s="153"/>
      <c r="Q19" s="153"/>
      <c r="R19" s="153"/>
      <c r="S19" s="153"/>
      <c r="T19" s="153"/>
      <c r="U19" s="153"/>
      <c r="V19" s="153"/>
      <c r="W19" s="153"/>
      <c r="X19" s="153"/>
      <c r="Y19" s="153"/>
      <c r="Z19" s="153"/>
    </row>
    <row r="20" spans="1:26" ht="70.5" customHeight="1">
      <c r="A20" s="345" t="s">
        <v>826</v>
      </c>
      <c r="B20" s="345" t="s">
        <v>827</v>
      </c>
      <c r="C20" s="345" t="s">
        <v>975</v>
      </c>
      <c r="D20" s="183" t="s">
        <v>976</v>
      </c>
      <c r="E20" s="190">
        <v>1</v>
      </c>
      <c r="F20" s="191">
        <v>7</v>
      </c>
      <c r="G20" s="190">
        <v>28</v>
      </c>
      <c r="H20" s="183" t="s">
        <v>977</v>
      </c>
      <c r="I20" s="351" t="s">
        <v>978</v>
      </c>
      <c r="J20" s="153"/>
      <c r="K20" s="153"/>
      <c r="L20" s="153"/>
      <c r="M20" s="153"/>
      <c r="N20" s="153"/>
      <c r="O20" s="153"/>
      <c r="P20" s="153"/>
      <c r="Q20" s="153"/>
      <c r="R20" s="153"/>
      <c r="S20" s="153"/>
      <c r="T20" s="153"/>
      <c r="U20" s="153"/>
      <c r="V20" s="153"/>
      <c r="W20" s="153"/>
      <c r="X20" s="153"/>
      <c r="Y20" s="153"/>
      <c r="Z20" s="153"/>
    </row>
    <row r="21" spans="1:26" ht="96" customHeight="1">
      <c r="A21" s="346"/>
      <c r="B21" s="346"/>
      <c r="C21" s="346"/>
      <c r="D21" s="183" t="s">
        <v>979</v>
      </c>
      <c r="E21" s="190">
        <v>0</v>
      </c>
      <c r="F21" s="191">
        <v>0</v>
      </c>
      <c r="G21" s="190">
        <v>10</v>
      </c>
      <c r="H21" s="183" t="s">
        <v>980</v>
      </c>
      <c r="I21" s="346"/>
      <c r="J21" s="153"/>
      <c r="K21" s="153"/>
      <c r="L21" s="153"/>
      <c r="M21" s="153"/>
      <c r="N21" s="153"/>
      <c r="O21" s="153"/>
      <c r="P21" s="153"/>
      <c r="Q21" s="153"/>
      <c r="R21" s="153"/>
      <c r="S21" s="153"/>
      <c r="T21" s="153"/>
      <c r="U21" s="153"/>
      <c r="V21" s="153"/>
      <c r="W21" s="153"/>
      <c r="X21" s="153"/>
      <c r="Y21" s="153"/>
      <c r="Z21" s="153"/>
    </row>
    <row r="22" spans="1:26" ht="99" customHeight="1">
      <c r="A22" s="346"/>
      <c r="B22" s="346"/>
      <c r="C22" s="346"/>
      <c r="D22" s="186" t="s">
        <v>981</v>
      </c>
      <c r="E22" s="187">
        <v>0</v>
      </c>
      <c r="F22" s="188">
        <v>0</v>
      </c>
      <c r="G22" s="187">
        <v>10</v>
      </c>
      <c r="H22" s="186" t="s">
        <v>974</v>
      </c>
      <c r="I22" s="346"/>
      <c r="J22" s="153"/>
      <c r="K22" s="153"/>
      <c r="L22" s="153"/>
      <c r="M22" s="153"/>
      <c r="N22" s="153"/>
      <c r="O22" s="153"/>
      <c r="P22" s="153"/>
      <c r="Q22" s="153"/>
      <c r="R22" s="153"/>
      <c r="S22" s="153"/>
      <c r="T22" s="153"/>
      <c r="U22" s="153"/>
      <c r="V22" s="153"/>
      <c r="W22" s="153"/>
      <c r="X22" s="153"/>
      <c r="Y22" s="153"/>
      <c r="Z22" s="153"/>
    </row>
    <row r="23" spans="1:26" ht="84" customHeight="1">
      <c r="A23" s="344"/>
      <c r="B23" s="344"/>
      <c r="C23" s="344"/>
      <c r="D23" s="183" t="s">
        <v>982</v>
      </c>
      <c r="E23" s="190">
        <v>0</v>
      </c>
      <c r="F23" s="191">
        <v>0</v>
      </c>
      <c r="G23" s="184">
        <v>0.5</v>
      </c>
      <c r="H23" s="183" t="s">
        <v>983</v>
      </c>
      <c r="I23" s="344"/>
      <c r="J23" s="153"/>
      <c r="K23" s="153"/>
      <c r="L23" s="153"/>
      <c r="M23" s="153"/>
      <c r="N23" s="153"/>
      <c r="O23" s="153"/>
      <c r="P23" s="153"/>
      <c r="Q23" s="153"/>
      <c r="R23" s="153"/>
      <c r="S23" s="153"/>
      <c r="T23" s="153"/>
      <c r="U23" s="153"/>
      <c r="V23" s="153"/>
      <c r="W23" s="153"/>
      <c r="X23" s="153"/>
      <c r="Y23" s="153"/>
      <c r="Z23" s="153"/>
    </row>
    <row r="24" spans="1:26" ht="15.75" customHeight="1">
      <c r="A24" s="157" t="s">
        <v>984</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15.75" customHeight="1">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row>
    <row r="26" spans="1:26" ht="15.75" customHeight="1">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row>
    <row r="27" spans="1:26" ht="15.75" customHeight="1">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1:26" ht="15.75" customHeight="1">
      <c r="A28" s="15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1:26" ht="15.7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5.75" customHeight="1">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5.75" customHeight="1">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1:26" ht="15.75" customHeight="1">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5.75" customHeight="1">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15.75" customHeight="1">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15.75" customHeight="1">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15.75" customHeight="1">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15.75" customHeight="1">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15.75" customHeight="1">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15.75" customHeight="1">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5.75" customHeight="1">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15.75" customHeight="1">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15.75" customHeight="1">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5.75"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5.75"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15.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15.75" customHeight="1">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15.75" customHeight="1">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15.75" customHeigh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15.75" customHeight="1">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15.75" customHeight="1">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15.7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15.75" customHeight="1">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15.75" customHeight="1">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15.75" customHeight="1">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5.75" customHeight="1">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15.75" customHeight="1">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15.75" customHeight="1">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15.75"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15.75" customHeight="1">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15.75"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15.75" customHeight="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5.75"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5.75"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5.75" customHeight="1">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5.75" customHeight="1">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5.75" customHeight="1">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5.75" customHeight="1">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5.75" customHeight="1">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5.75" customHeight="1">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5.75" customHeight="1">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5.7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5.75"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5.75" customHeight="1">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5.75"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5.75" customHeight="1">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5.75"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5.7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5.75"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5.75" customHeight="1">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5.75"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5.75" customHeight="1">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5.75"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5.75"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5.7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5.7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5.75" customHeight="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5.75"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5.75"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5.75" customHeight="1">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5.75" customHeight="1">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5.75"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5.7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5.75"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5.75"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5.75"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5.75" customHeight="1">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5.7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5.75"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5.75"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15.7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15.75"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15.75"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15.75"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15.75"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15.75"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15.75" customHeight="1">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15.75" customHeight="1">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15.75" customHeight="1">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15.75" customHeight="1">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5.75" customHeight="1">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15.75" customHeight="1">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15.75" customHeight="1">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15.75" customHeight="1">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15.75" customHeight="1">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15.75" customHeight="1">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15.75" customHeight="1">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15.75" customHeight="1">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15.75" customHeight="1">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15.75" customHeight="1">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15.75"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5.75" customHeight="1">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15.75" customHeight="1">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15.75" customHeight="1">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15.75" customHeight="1">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15.75" customHeight="1">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15.75" customHeight="1">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15.75" customHeight="1">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15.75" customHeight="1">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15.75" customHeight="1">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15.75" customHeight="1">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15.75" customHeight="1">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5.75" customHeight="1">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15.75" customHeight="1">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15.75" customHeight="1">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15.75" customHeight="1">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15.75" customHeight="1">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15.75" customHeight="1">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15.75" customHeight="1">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15.75" customHeight="1">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15.75" customHeight="1">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15.75" customHeight="1">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15.75" customHeight="1">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5.75" customHeight="1">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15.75"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15.75"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15.75" customHeight="1">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15.75" customHeigh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15.75" customHeight="1">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15.75" customHeigh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15.75" customHeight="1">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15.75" customHeight="1">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15.75" customHeight="1">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15.75" customHeight="1">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5.75" customHeight="1">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15.75" customHeight="1">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15.75" customHeight="1">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15.75" customHeight="1">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15.75" customHeight="1">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15.75" customHeight="1">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15.75" customHeight="1">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15.75" customHeight="1">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15.75" customHeight="1">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15.75" customHeight="1">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15.75" customHeight="1">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5.75" customHeight="1">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15.75" customHeight="1">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15.75" customHeight="1">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15.75" customHeight="1">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15.75" customHeight="1">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15.75" customHeight="1">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15.75" customHeight="1">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15.75" customHeight="1">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15.75" customHeight="1">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15.75" customHeight="1">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15.75" customHeight="1">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5.75" customHeight="1">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15.75"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15.75"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15.75" customHeight="1">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15.75" customHeight="1">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15.75"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5.75"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15.75"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15.75"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15.75"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15.75" customHeight="1">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5.75"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15.75"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5.75" customHeight="1">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15.75" customHeight="1">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15.75" customHeight="1">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15.75" customHeight="1">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15.75" customHeight="1">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15.75" customHeight="1">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15.75" customHeight="1">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15.75" customHeight="1">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15.75" customHeight="1">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5.75" customHeight="1">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15.75" customHeight="1">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15.75" customHeight="1">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15.75" customHeight="1">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15.75" customHeight="1">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15.75" customHeight="1">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15.75" customHeight="1">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15.75" customHeight="1">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15.75" customHeight="1">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15.75" customHeight="1">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15.75" customHeight="1">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5.75" customHeight="1">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15.75" customHeight="1">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15.75" customHeight="1">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15.75" customHeight="1">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15.75" customHeight="1">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15.75" customHeight="1">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15.75" customHeight="1">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5.75" customHeight="1">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15.75" customHeight="1">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15.75" customHeight="1">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15.75" customHeight="1">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5.75" customHeight="1">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15.75" customHeight="1">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15.75" customHeight="1">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15.75" customHeight="1">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15.75" customHeight="1">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15.75" customHeight="1">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15.75" customHeight="1">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15.75" customHeight="1">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15.75" customHeight="1">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15.75" customHeight="1">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15.75" customHeight="1">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5.75" customHeight="1">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15.75" customHeight="1">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15.75" customHeight="1">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15.75" customHeight="1">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15.75" customHeight="1">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15.75" customHeight="1">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15.75" customHeight="1">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15.75" customHeight="1">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15.75" customHeight="1">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15.75" customHeight="1">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15.75" customHeight="1">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5.75" customHeight="1">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15.75" customHeight="1">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15.75" customHeight="1">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15.75" customHeight="1">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15.75" customHeight="1">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15.75" customHeight="1">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15.75" customHeight="1">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15.75" customHeight="1">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15.75" customHeight="1">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15.75" customHeight="1">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15.75" customHeight="1">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5.75" customHeight="1">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15.75" customHeight="1">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15.75" customHeight="1">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15.75" customHeight="1">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15.75" customHeight="1">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15.75" customHeight="1">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15.75" customHeight="1">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15.75" customHeight="1">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15.75" customHeight="1">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15.75" customHeight="1">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15.75" customHeight="1">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5.75" customHeight="1">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15.75" customHeight="1">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15.75" customHeight="1">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15.75" customHeight="1">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15.75" customHeight="1">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15.75" customHeight="1">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15.75" customHeight="1">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15.75" customHeight="1">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15.75" customHeight="1">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15.75" customHeight="1">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15.75" customHeight="1">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5.75" customHeight="1">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15.75" customHeight="1">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15.75" customHeight="1">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15.75" customHeight="1">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15.75" customHeight="1">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15.75" customHeight="1">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15.75" customHeight="1">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15.75" customHeight="1">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15.75" customHeight="1">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15.75" customHeight="1">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15.75" customHeight="1">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5.75" customHeight="1">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15.75" customHeight="1">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15.75" customHeight="1">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15.75" customHeight="1">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15.75" customHeight="1">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15.75" customHeight="1">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15.75" customHeight="1">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15.75" customHeight="1">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15.75" customHeight="1">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15.75" customHeight="1">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15.75" customHeight="1">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5.75" customHeight="1">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15.75" customHeight="1">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15.75" customHeight="1">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15.75" customHeight="1">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15.75" customHeight="1">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15.75" customHeight="1">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15.75" customHeight="1">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15.75" customHeight="1">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15.75" customHeight="1">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15.75" customHeight="1">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15.75" customHeight="1">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5.75" customHeight="1">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15.75" customHeight="1">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15.75" customHeight="1">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15.75" customHeight="1">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15.75" customHeight="1">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15.75" customHeight="1">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15.75" customHeight="1">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15.75" customHeight="1">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15.75" customHeight="1">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15.75" customHeight="1">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15.75" customHeight="1">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5.75" customHeight="1">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15.75" customHeight="1">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15.75" customHeight="1">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15.75" customHeight="1">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15.75" customHeight="1">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15.75" customHeight="1">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15.75" customHeight="1">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15.75" customHeight="1">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15.75" customHeight="1">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15.75" customHeight="1">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15.75" customHeight="1">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5.75" customHeight="1">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15.75" customHeight="1">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15.75" customHeight="1">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15.75" customHeight="1">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15.75" customHeight="1">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15.75" customHeight="1">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15.75" customHeight="1">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15.75" customHeight="1">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15.75" customHeight="1">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15.75" customHeight="1">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15.75" customHeight="1">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5.75" customHeight="1">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15.75" customHeight="1">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15.75" customHeight="1">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15.75" customHeight="1">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15.75" customHeight="1">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15.75" customHeight="1">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15.75" customHeight="1">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15.75" customHeight="1">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15.75" customHeight="1">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15.75" customHeight="1">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15.75" customHeight="1">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5.75" customHeight="1">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15.75" customHeight="1">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15.75" customHeight="1">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15.75" customHeight="1">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15.75" customHeight="1">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15.75" customHeight="1">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15.75" customHeight="1">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15.75" customHeight="1">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15.75" customHeight="1">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15.75" customHeight="1">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15.75" customHeight="1">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5.75" customHeight="1">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15.75" customHeight="1">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15.75" customHeight="1">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15.75" customHeight="1">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15.75" customHeight="1">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15.75" customHeight="1">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15.75" customHeight="1">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15.75" customHeight="1">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15.75" customHeight="1">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15.75" customHeight="1">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15.75" customHeight="1">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5.75" customHeight="1">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15.75" customHeight="1">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15.75" customHeight="1">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15.75" customHeight="1">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15.75" customHeight="1">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15.75" customHeight="1">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15.75" customHeight="1">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15.75" customHeight="1">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15.75" customHeight="1">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15.75" customHeight="1">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15.75" customHeight="1">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5.75" customHeight="1">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15.75" customHeight="1">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15.75" customHeight="1">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15.75" customHeight="1">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15.75" customHeight="1">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15.75" customHeight="1">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15.75" customHeight="1">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15.75" customHeight="1">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15.75" customHeight="1">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15.75" customHeight="1">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15.75" customHeight="1">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5.75" customHeight="1">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15.75" customHeight="1">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15.75" customHeight="1">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15.75" customHeight="1">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15.75" customHeight="1">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15.75" customHeight="1">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15.75" customHeight="1">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15.75" customHeight="1">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15.75" customHeight="1">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15.75" customHeight="1">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15.75" customHeight="1">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5.75" customHeight="1">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15.75" customHeight="1">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15.75" customHeight="1">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15.75" customHeight="1">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15.75" customHeight="1">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15.75" customHeight="1">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15.75" customHeight="1">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15.75" customHeight="1">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15.75" customHeight="1">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15.75" customHeight="1">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15.75" customHeight="1">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5.75" customHeight="1">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15.75" customHeight="1">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15.75" customHeight="1">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15.75" customHeight="1">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15.75" customHeight="1">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15.75" customHeight="1">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15.75" customHeight="1">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15.75" customHeight="1">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15.75" customHeight="1">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15.75" customHeight="1">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15.75" customHeight="1">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5.75" customHeight="1">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15.75" customHeight="1">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15.75" customHeight="1">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15.75" customHeight="1">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15.75" customHeight="1">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15.75" customHeight="1">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15.75" customHeight="1">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15.75" customHeight="1">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15.75" customHeight="1">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15.75" customHeight="1">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15.75" customHeight="1">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5.75" customHeight="1">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15.75" customHeight="1">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15.75" customHeight="1">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15.75" customHeight="1">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15.75" customHeight="1">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15.75" customHeight="1">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15.75" customHeight="1">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15.75" customHeight="1">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15.75" customHeight="1">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15.75" customHeight="1">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15.75" customHeight="1">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5.75" customHeight="1">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15.75" customHeight="1">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15.75" customHeight="1">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15.75" customHeight="1">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15.75" customHeight="1">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15.75" customHeight="1">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15.75" customHeight="1">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15.75" customHeight="1">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15.75" customHeight="1">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15.75" customHeight="1">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15.75" customHeight="1">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5.75" customHeight="1">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15.75" customHeight="1">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15.75" customHeight="1">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15.75" customHeight="1">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15.75" customHeight="1">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15.75" customHeight="1">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15.75" customHeight="1">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15.75" customHeight="1">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15.75" customHeight="1">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15.75" customHeight="1">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15.75" customHeight="1">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5.75" customHeight="1">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15.75" customHeight="1">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15.75" customHeight="1">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15.75" customHeight="1">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15.75" customHeight="1">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15.75" customHeight="1">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15.75" customHeight="1">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15.75" customHeight="1">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15.75" customHeight="1">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15.75" customHeight="1">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15.75" customHeight="1">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5.75" customHeight="1">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15.75" customHeight="1">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15.75" customHeight="1">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15.75" customHeight="1">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15.75" customHeight="1">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15.75" customHeight="1">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15.75" customHeight="1">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15.75" customHeight="1">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15.75" customHeight="1">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15.75" customHeight="1">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15.75" customHeight="1">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5.75" customHeight="1">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15.75" customHeight="1">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15.75" customHeight="1">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15.75" customHeight="1">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15.75" customHeight="1">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15.75" customHeight="1">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15.75" customHeight="1">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15.75" customHeight="1">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15.75" customHeight="1">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15.75" customHeight="1">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15.75" customHeight="1">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5.75" customHeight="1">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15.75" customHeight="1">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15.75" customHeight="1">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15.75" customHeight="1">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15.75" customHeight="1">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15.75" customHeight="1">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15.75" customHeight="1">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15.75" customHeight="1">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15.75" customHeight="1">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15.75" customHeight="1">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15.75" customHeight="1">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5.75" customHeight="1">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15.75" customHeight="1">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15.75" customHeight="1">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15.75" customHeight="1">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15.75" customHeight="1">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15.75" customHeight="1">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15.75" customHeight="1">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15.75" customHeight="1">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15.75" customHeight="1">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15.75" customHeight="1">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15.75" customHeight="1">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5.75" customHeight="1">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15.75" customHeight="1">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15.75" customHeight="1">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15.75" customHeight="1">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15.75" customHeight="1">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15.75" customHeight="1">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15.75" customHeight="1">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15.75" customHeight="1">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15.75" customHeight="1">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15.75" customHeight="1">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15.75" customHeight="1">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5.75" customHeight="1">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15.75" customHeight="1">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15.75" customHeight="1">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15.75" customHeight="1">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15.75" customHeight="1">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15.75" customHeight="1">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15.75" customHeight="1">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15.75" customHeight="1">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15.75" customHeight="1">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15.75" customHeight="1">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15.75" customHeight="1">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5.75" customHeight="1">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15.75" customHeight="1">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15.75" customHeight="1">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15.75" customHeight="1">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15.75" customHeight="1">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15.75" customHeight="1">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15.75" customHeight="1">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15.75" customHeight="1">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15.75" customHeight="1">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15.75" customHeight="1">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15.75" customHeight="1">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5.75" customHeight="1">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15.75" customHeight="1">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15.75" customHeight="1">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15.75" customHeight="1">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15.75" customHeight="1">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15.75" customHeight="1">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15.75" customHeight="1">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15.75" customHeight="1">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15.75" customHeight="1">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15.75" customHeight="1">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15.75" customHeight="1">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5.75" customHeight="1">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15.75" customHeight="1">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15.75" customHeight="1">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15.75" customHeight="1">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15.75" customHeight="1">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15.75" customHeight="1">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15.75" customHeight="1">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15.75" customHeight="1">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15.75" customHeight="1">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15.75" customHeight="1">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15.75" customHeight="1">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5.75" customHeight="1">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15.75" customHeight="1">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15.75" customHeight="1">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15.75" customHeight="1">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15.75" customHeight="1">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15.75" customHeight="1">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15.75" customHeight="1">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15.75" customHeight="1">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15.75" customHeight="1">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15.75" customHeight="1">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15.75" customHeight="1">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5.75" customHeight="1">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15.75" customHeight="1">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15.75" customHeight="1">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15.75" customHeight="1">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15.75" customHeight="1">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15.75" customHeight="1">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15.75" customHeight="1">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15.75" customHeight="1">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15.75" customHeight="1">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15.75" customHeight="1">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15.75" customHeight="1">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5.75" customHeight="1">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15.75" customHeight="1">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15.75" customHeight="1">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15.75" customHeight="1">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15.75" customHeight="1">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15.75" customHeight="1">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15.75" customHeight="1">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15.75" customHeight="1">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15.75" customHeight="1">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15.75" customHeight="1">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15.75" customHeight="1">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5.75" customHeight="1">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15.75" customHeight="1">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15.75" customHeight="1">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15.75" customHeight="1">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15.75" customHeight="1">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15.75" customHeight="1">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15.75" customHeight="1">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15.75" customHeight="1">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15.75" customHeight="1">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15.75" customHeight="1">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15.75" customHeight="1">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5.75" customHeight="1">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15.75" customHeight="1">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15.75" customHeight="1">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15.75" customHeight="1">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15.75" customHeight="1">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15.75" customHeight="1">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15.75" customHeight="1">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15.75" customHeight="1">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15.75" customHeight="1">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15.75" customHeight="1">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15.75" customHeight="1">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5.75" customHeight="1">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15.75" customHeight="1">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15.75" customHeight="1">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15.75" customHeight="1">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15.75" customHeight="1">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15.75" customHeight="1">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15.75" customHeight="1">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15.75" customHeight="1">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15.75" customHeight="1">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15.75" customHeight="1">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15.75" customHeight="1">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5.75" customHeight="1">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15.75" customHeight="1">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15.75" customHeight="1">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15.75" customHeight="1">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15.75" customHeight="1">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15.75" customHeight="1">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15.75" customHeight="1">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15.75" customHeight="1">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15.75" customHeight="1">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15.75" customHeight="1">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15.75" customHeight="1">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5.75" customHeight="1">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15.75" customHeight="1">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15.75" customHeight="1">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15.75" customHeight="1">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15.75" customHeight="1">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15.75" customHeight="1">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15.75" customHeight="1">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15.75" customHeight="1">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15.75" customHeight="1">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15.75" customHeight="1">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15.75" customHeight="1">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5.75" customHeight="1">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15.75" customHeight="1">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15.75" customHeight="1">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15.75" customHeight="1">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15.75" customHeight="1">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15.75" customHeight="1">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15.75" customHeight="1">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15.75" customHeight="1">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15.75" customHeight="1">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15.75" customHeight="1">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15.75" customHeight="1">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5.75" customHeight="1">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15.75" customHeight="1">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15.75" customHeight="1">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15.75" customHeight="1">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15.75" customHeight="1">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15.75" customHeight="1">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15.75" customHeight="1">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15.75" customHeight="1">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15.75" customHeight="1">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15.75" customHeight="1">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15.75" customHeight="1">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5.75" customHeight="1">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15.75" customHeight="1">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15.75" customHeight="1">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15.75" customHeight="1">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15.75" customHeight="1">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15.75" customHeight="1">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15.75" customHeight="1">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15.75" customHeight="1">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15.75" customHeight="1">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15.75" customHeight="1">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15.75" customHeight="1">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5.75" customHeight="1">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15.75" customHeight="1">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15.75" customHeight="1">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15.75" customHeight="1">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15.75" customHeight="1">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15.75" customHeight="1">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15.75" customHeight="1">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15.75" customHeight="1">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15.75" customHeight="1">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15.75" customHeight="1">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15.75" customHeight="1">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5.75" customHeight="1">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15.75" customHeight="1">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15.75" customHeight="1">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15.75" customHeight="1">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15.75" customHeight="1">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15.75" customHeight="1">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15.75" customHeight="1">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15.75" customHeight="1">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15.75" customHeight="1">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15.75" customHeight="1">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15.75" customHeight="1">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5.75" customHeight="1">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15.75" customHeight="1">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15.75" customHeight="1">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15.75" customHeight="1">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15.75" customHeight="1">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15.75" customHeight="1">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15.75" customHeight="1">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15.75" customHeight="1">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15.75" customHeight="1">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15.75" customHeight="1">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15.75" customHeight="1">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5.75" customHeight="1">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15.75" customHeight="1">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15.75" customHeight="1">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15.75" customHeight="1">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15.75" customHeight="1">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15.75" customHeight="1">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15.75" customHeight="1">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15.75" customHeight="1">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15.75" customHeight="1">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15.75" customHeight="1">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15.75" customHeight="1">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5.75" customHeight="1">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15.75" customHeight="1">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15.75" customHeight="1">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15.75" customHeight="1">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15.75" customHeight="1">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15.75" customHeight="1">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15.75" customHeight="1">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15.75" customHeight="1">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15.75" customHeight="1">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15.75" customHeight="1">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15.75" customHeight="1">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5.75" customHeight="1">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15.75" customHeight="1">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15.75" customHeight="1">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15.75" customHeight="1">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15.75" customHeight="1">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15.75" customHeight="1">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15.75" customHeight="1">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15.75" customHeight="1">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15.75" customHeight="1">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15.75" customHeight="1">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15.75" customHeight="1">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5.75" customHeight="1">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15.75" customHeight="1">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15.75" customHeight="1">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15.75" customHeight="1">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15.75" customHeight="1">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15.75" customHeight="1">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15.75" customHeight="1">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15.75" customHeight="1">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15.75" customHeight="1">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15.75" customHeight="1">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15.75" customHeight="1">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5.75" customHeight="1">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15.75" customHeight="1">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15.75" customHeight="1">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15.75" customHeight="1">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15.75" customHeight="1">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15.75" customHeight="1">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15.75" customHeight="1">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15.75" customHeight="1">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15.75" customHeight="1">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15.75" customHeight="1">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15.75" customHeight="1">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5.75" customHeight="1">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15.75" customHeight="1">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15.75" customHeight="1">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15.75" customHeight="1">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15.75" customHeight="1">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15.75" customHeight="1">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15.75" customHeight="1">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15.75" customHeight="1">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15.75" customHeight="1">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15.75" customHeight="1">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15.75" customHeight="1">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5.75" customHeight="1">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15.75" customHeight="1">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15.75" customHeight="1">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15.75" customHeight="1">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15.75" customHeight="1">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15.75" customHeight="1">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15.75" customHeight="1">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15.75" customHeight="1">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15.75" customHeight="1">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15.75" customHeight="1">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15.75" customHeight="1">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5.75" customHeight="1">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15.75" customHeight="1">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15.75" customHeight="1">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15.75" customHeight="1">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15.75" customHeight="1">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15.75" customHeight="1">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15.75" customHeight="1">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15.75" customHeight="1">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15.75" customHeight="1">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15.75" customHeight="1">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15.75" customHeight="1">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5.75" customHeight="1">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15.75" customHeight="1">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15.75" customHeight="1">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15.75" customHeight="1">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15.75" customHeight="1">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15.75" customHeight="1">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15.75" customHeight="1">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15.75" customHeight="1">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15.75" customHeight="1">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15.75" customHeight="1">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15.75" customHeight="1">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5.75" customHeight="1">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15.75" customHeight="1">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15.75" customHeight="1">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15.75" customHeight="1">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15.75" customHeight="1">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15.75" customHeight="1">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15.75" customHeight="1">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15.75" customHeight="1">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15.75" customHeight="1">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15.75" customHeight="1">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15.75" customHeight="1">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5.75" customHeight="1">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15.75" customHeight="1">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15.75" customHeight="1">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15.75" customHeight="1">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15.75" customHeight="1">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15.75" customHeight="1">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15.75" customHeight="1">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15.75" customHeight="1">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15.75" customHeight="1">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15.75" customHeight="1">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15.75" customHeight="1">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5.75" customHeight="1">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15.75" customHeight="1">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15.75" customHeight="1">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15.75" customHeight="1">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15.75" customHeight="1">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15.75" customHeight="1">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15.75" customHeight="1">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15.75" customHeight="1">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15.75" customHeight="1">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15.75" customHeight="1">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15.75" customHeight="1">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5.75" customHeight="1">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15.75" customHeight="1">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15.75" customHeight="1">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15.75" customHeight="1">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15.75" customHeight="1">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15.75" customHeight="1">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15.75" customHeight="1">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15.75" customHeight="1">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15.75" customHeight="1">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15.75" customHeight="1">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15.75" customHeight="1">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5.75" customHeight="1">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15.75" customHeight="1">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15.75" customHeight="1">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15.75" customHeight="1">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15.75" customHeight="1">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15.75" customHeight="1">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15.75" customHeight="1">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15.75" customHeight="1">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15.75" customHeight="1">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15.75" customHeight="1">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15.75" customHeight="1">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5.75" customHeight="1">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15.75" customHeight="1">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15.75" customHeight="1">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15.75" customHeight="1">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15.75" customHeight="1">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15.75" customHeight="1">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15.75" customHeight="1">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15.75" customHeight="1">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15.75" customHeight="1">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15.75" customHeight="1">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15.75" customHeight="1">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5.75" customHeight="1">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15.75" customHeight="1">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15.75" customHeight="1">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15.75" customHeight="1">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15.75" customHeight="1">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15.75" customHeight="1">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15.75" customHeight="1">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15.75" customHeight="1">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15.75" customHeight="1">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15.75" customHeight="1">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15.75" customHeight="1">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5.75" customHeight="1">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15.75" customHeight="1">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15.75" customHeight="1">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15.75" customHeight="1">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15.75" customHeight="1">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15.75" customHeight="1">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15.75" customHeight="1">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15.75" customHeight="1">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15.75" customHeight="1">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15.75" customHeight="1">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15.75" customHeight="1">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5.75" customHeight="1">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15.75" customHeight="1">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15.75" customHeight="1">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15.75" customHeight="1">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15.75" customHeight="1">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15.75" customHeight="1">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15.75" customHeight="1">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15.75" customHeight="1">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15.75" customHeight="1">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15.75" customHeight="1">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15.75" customHeight="1">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5.75" customHeight="1">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15.75" customHeight="1">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15.75" customHeight="1">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15.75" customHeight="1">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15.75" customHeight="1">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15.75" customHeight="1">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15.75" customHeight="1">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15.75" customHeight="1">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15.75" customHeight="1">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15.75" customHeight="1">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15.75" customHeight="1">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5.75" customHeight="1">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15.75" customHeight="1">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15.75" customHeight="1">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15.75" customHeight="1">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15.75" customHeight="1">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15.75" customHeight="1">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15.75" customHeight="1">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15.75" customHeight="1">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15.75" customHeight="1">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15.75" customHeight="1">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15.75" customHeight="1">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5.75" customHeight="1">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15.75" customHeight="1">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15.75" customHeight="1">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15.75" customHeight="1">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15.75" customHeight="1">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15.75" customHeight="1">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15.75" customHeight="1">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15.75" customHeight="1">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15.75" customHeight="1">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15.75" customHeight="1">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15.75" customHeight="1">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5.75" customHeight="1">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15.75" customHeight="1">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15.75" customHeight="1">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15.75" customHeight="1">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15.75" customHeight="1">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15.75" customHeight="1">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15.75" customHeight="1">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15.75" customHeight="1">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15.75" customHeight="1">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15.75" customHeight="1">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15.75" customHeight="1">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5.75" customHeight="1">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15.75" customHeight="1">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15.75" customHeight="1">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15.75" customHeight="1">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15.75" customHeight="1">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15.75" customHeight="1">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15.75" customHeight="1">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15.75" customHeight="1">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15.75" customHeight="1">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15.75" customHeight="1">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15.75" customHeight="1">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5.75" customHeight="1">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15.75" customHeight="1">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15.75" customHeight="1">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15.75" customHeight="1">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15.75" customHeight="1">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15.75" customHeight="1">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15.75" customHeight="1">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15.75" customHeight="1">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15.75" customHeight="1">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15.75" customHeight="1">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row r="1000" spans="1:26" ht="15.75" customHeight="1">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row>
  </sheetData>
  <mergeCells count="19">
    <mergeCell ref="I10:I11"/>
    <mergeCell ref="A1:I1"/>
    <mergeCell ref="A4:A7"/>
    <mergeCell ref="B4:B7"/>
    <mergeCell ref="C5:C6"/>
    <mergeCell ref="I5:I6"/>
    <mergeCell ref="C8:C11"/>
    <mergeCell ref="D10:D11"/>
    <mergeCell ref="B8:B15"/>
    <mergeCell ref="C14:C15"/>
    <mergeCell ref="A8:A15"/>
    <mergeCell ref="A20:A23"/>
    <mergeCell ref="B20:B23"/>
    <mergeCell ref="C20:C23"/>
    <mergeCell ref="I16:I19"/>
    <mergeCell ref="I20:I23"/>
    <mergeCell ref="A16:A19"/>
    <mergeCell ref="B16:B19"/>
    <mergeCell ref="C16:C19"/>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cp:lastPrinted>2022-11-18T21:05:45Z</cp:lastPrinted>
  <dcterms:created xsi:type="dcterms:W3CDTF">2021-02-23T18:47:55Z</dcterms:created>
  <dcterms:modified xsi:type="dcterms:W3CDTF">2022-12-08T13:17:32Z</dcterms:modified>
</cp:coreProperties>
</file>