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za\Desktop\EVAL POA 2020\Reportes Finales 21122020\"/>
    </mc:Choice>
  </mc:AlternateContent>
  <bookViews>
    <workbookView xWindow="0" yWindow="0" windowWidth="20490" windowHeight="7455"/>
  </bookViews>
  <sheets>
    <sheet name="1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'1'!$C$2:$J$71</definedName>
    <definedName name="feliz" hidden="1">#REF!</definedName>
    <definedName name="Q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5" i="1"/>
  <c r="C84" i="1"/>
  <c r="C83" i="1"/>
  <c r="C87" i="1" s="1"/>
  <c r="C78" i="1" s="1"/>
  <c r="C77" i="1"/>
  <c r="G76" i="1"/>
  <c r="C76" i="1"/>
  <c r="C75" i="1"/>
  <c r="C79" i="1" s="1"/>
  <c r="C65" i="1"/>
  <c r="G75" i="1" s="1"/>
  <c r="G74" i="1" s="1"/>
  <c r="B76" i="1" l="1"/>
  <c r="B77" i="1"/>
  <c r="B78" i="1"/>
  <c r="B75" i="1"/>
</calcChain>
</file>

<file path=xl/comments1.xml><?xml version="1.0" encoding="utf-8"?>
<comments xmlns="http://schemas.openxmlformats.org/spreadsheetml/2006/main">
  <authors>
    <author>Admin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 presena eval, indica que recién hay un encargado a partir del 01/12/2020</t>
        </r>
      </text>
    </comment>
  </commentList>
</comments>
</file>

<file path=xl/sharedStrings.xml><?xml version="1.0" encoding="utf-8"?>
<sst xmlns="http://schemas.openxmlformats.org/spreadsheetml/2006/main" count="256" uniqueCount="135">
  <si>
    <t>UNIVERSIDAD TÉCNICA DE MACHALA</t>
  </si>
  <si>
    <t>Validado</t>
  </si>
  <si>
    <t>GRR</t>
  </si>
  <si>
    <t>Calidad, Pertinencia y Calidez</t>
  </si>
  <si>
    <t>En revisión</t>
  </si>
  <si>
    <t>EBB</t>
  </si>
  <si>
    <t>DIRECCIÓN DE PLANIFICACIÓN</t>
  </si>
  <si>
    <t>Observado</t>
  </si>
  <si>
    <t xml:space="preserve"> REGISTRO DE ENTREGA DE LA EVALUACIÓN DEL POA 2020 (Enero - Noviembre)</t>
  </si>
  <si>
    <t>Sin entregar</t>
  </si>
  <si>
    <t>Nº</t>
  </si>
  <si>
    <t>Dependencias / Unidades Académicas</t>
  </si>
  <si>
    <t>Oficio nro. UTMACH-</t>
  </si>
  <si>
    <t>Fecha del Oficio</t>
  </si>
  <si>
    <t>Fecha de Recibido</t>
  </si>
  <si>
    <t>Estado de Evaluación POA 2020</t>
  </si>
  <si>
    <t>Fecha de revisión</t>
  </si>
  <si>
    <t>Fecha de envío de observación</t>
  </si>
  <si>
    <t>Validado por:</t>
  </si>
  <si>
    <t>PROGRAMA 01 - ADMINISTRACIÓN  CENTRAL</t>
  </si>
  <si>
    <t>Unidad de Planificación, Evaluación y Seguimiento</t>
  </si>
  <si>
    <t>*</t>
  </si>
  <si>
    <t>Dirección de Planificación</t>
  </si>
  <si>
    <t>Unidad de Desarrollo del Talento Humano</t>
  </si>
  <si>
    <t>DTH-UDTH-2020-115-Of</t>
  </si>
  <si>
    <t>Unidad de Gestión Organizacional</t>
  </si>
  <si>
    <t>DTH-UGO-2020-73-Of</t>
  </si>
  <si>
    <t>Secretaría General</t>
  </si>
  <si>
    <t>SG-2020-215-Of</t>
  </si>
  <si>
    <t>Unidad de Remuneraciones</t>
  </si>
  <si>
    <t>UREM-2020-684-Of</t>
  </si>
  <si>
    <t>Unidad de Bienes</t>
  </si>
  <si>
    <t>UDB-2020-145-Of</t>
  </si>
  <si>
    <t>Unidad de Tesorería</t>
  </si>
  <si>
    <t>UT-2020-333-Of</t>
  </si>
  <si>
    <t>Unidad de Redes y Telecomunicaciones</t>
  </si>
  <si>
    <t>URT-2020-046-Of</t>
  </si>
  <si>
    <t>Unidad de Obras e Infraestructura Física y Fiscalización</t>
  </si>
  <si>
    <t>UOIFM-2020-195-Of</t>
  </si>
  <si>
    <t>Unidad de Presupuesto</t>
  </si>
  <si>
    <t>UPSTO-2020-430-Of</t>
  </si>
  <si>
    <t>Unidad de Seguridad, Salud y Riesgo del Trabajo</t>
  </si>
  <si>
    <t>USSRT-2020-119-Of</t>
  </si>
  <si>
    <t>Unidad de Archivo General</t>
  </si>
  <si>
    <t>SG-UAG-2020-067-Of</t>
  </si>
  <si>
    <t>Unidad de Contabilidad</t>
  </si>
  <si>
    <t>UC-2020-112-Of</t>
  </si>
  <si>
    <t>Procuraduría General</t>
  </si>
  <si>
    <t>PG-2020-551-Of</t>
  </si>
  <si>
    <t>Dirección Financiera</t>
  </si>
  <si>
    <t>DF-2020-520-Of</t>
  </si>
  <si>
    <t>Dirección de Cultura y Arte</t>
  </si>
  <si>
    <t>DCA-2020-111-Of</t>
  </si>
  <si>
    <t>Vicerrectorado Académico</t>
  </si>
  <si>
    <t>VACAD-2020-636-Of</t>
  </si>
  <si>
    <t>Dirección Administrativa</t>
  </si>
  <si>
    <t>DADM-2020-0893-Of</t>
  </si>
  <si>
    <t>Unidad de Relaciones Públicas</t>
  </si>
  <si>
    <t>DIRCOM-2020-0166-Of</t>
  </si>
  <si>
    <t>Unidad de Gestión del Talento Humano</t>
  </si>
  <si>
    <t>DTH-UGTH-2020-129-Of</t>
  </si>
  <si>
    <t>Dirección de Tecnología de la Información y Comunicación</t>
  </si>
  <si>
    <t>DIR_TIC-2020-239-Of</t>
  </si>
  <si>
    <t>Biblioteca</t>
  </si>
  <si>
    <t>BG-2020-115-Of</t>
  </si>
  <si>
    <t>Dirección Académica</t>
  </si>
  <si>
    <t>DACD-2020-328-Of</t>
  </si>
  <si>
    <t>Unidad de Gestión, Mejoramiento Académico y Titulación</t>
  </si>
  <si>
    <t>Dirección de Talento Humano</t>
  </si>
  <si>
    <t>DTH-2020-1333-Of</t>
  </si>
  <si>
    <t>Imprenta Universitaria</t>
  </si>
  <si>
    <t>IU-06-2020-Of</t>
  </si>
  <si>
    <t>Unidad de Compras Públicas</t>
  </si>
  <si>
    <t>UCP-2020-0439-Of</t>
  </si>
  <si>
    <t>Unidad de Sistemas</t>
  </si>
  <si>
    <t>USI-2020-57-Of</t>
  </si>
  <si>
    <t>Unidad de Control de Bienes</t>
  </si>
  <si>
    <t>DADM-2020-UCB-087-Of</t>
  </si>
  <si>
    <t>Vicerrectorado Administrativo</t>
  </si>
  <si>
    <t>VADM-2020-202-Of</t>
  </si>
  <si>
    <t>Rectorado</t>
  </si>
  <si>
    <t>R-2020-1132-Of</t>
  </si>
  <si>
    <t>Dirección de Evaluación Interna y Gestión de la Calidad</t>
  </si>
  <si>
    <t>DAC-2020-063-Of</t>
  </si>
  <si>
    <t>Dirección de Bienestar Universitario</t>
  </si>
  <si>
    <t>DBU-2020-0290-Of</t>
  </si>
  <si>
    <t>Unidad de Servicios de Asistencia Social</t>
  </si>
  <si>
    <t>Dirección de Comunicación</t>
  </si>
  <si>
    <t>DIRCOM-2020-0168-Of</t>
  </si>
  <si>
    <t>PROGRAMA 82 - FORMACIÓN Y GESTIÓN ACADÉMICA</t>
  </si>
  <si>
    <t>Facultad de Ciencias Agropecuarias</t>
  </si>
  <si>
    <t>FCA-D-2020-0502-Of</t>
  </si>
  <si>
    <t>Centro de Posgrado</t>
  </si>
  <si>
    <t>CEPOS-2020-471-Of</t>
  </si>
  <si>
    <t>Facultad de Ciencias Empresariales</t>
  </si>
  <si>
    <t>FCE-D-2020-0619-Of</t>
  </si>
  <si>
    <t>Facultad de Ingeniería Civil</t>
  </si>
  <si>
    <t>FIC-D-2020-322-Of</t>
  </si>
  <si>
    <t>Facultad de Ciencias Sociales</t>
  </si>
  <si>
    <t>FCS-D-2020-0946-Of</t>
  </si>
  <si>
    <t>Facultad de Ciencias Químicas y de la Salud</t>
  </si>
  <si>
    <t>FCQS-D-2020-831-Of</t>
  </si>
  <si>
    <t>Dirección de Nivelación y Admisión</t>
  </si>
  <si>
    <t>DNA-2020-190-Of</t>
  </si>
  <si>
    <t>Centro de Educación Continua</t>
  </si>
  <si>
    <t>CEC-2020-301-Of</t>
  </si>
  <si>
    <t>PROGRAMA 83 - GESTIÓN DE LA INVESTIGACIÓN</t>
  </si>
  <si>
    <t>Centro de Investigaciones</t>
  </si>
  <si>
    <t>CI-2020-516-Of</t>
  </si>
  <si>
    <t>Unidad de Finanzas y Logística</t>
  </si>
  <si>
    <t>Editorial UTMACH</t>
  </si>
  <si>
    <t>PROGRAMA 84 - GESTIÓN DE LA VINCULACIÓN</t>
  </si>
  <si>
    <t>Dirección de Vinculación, Cooperación, Pasantías y Prácticas</t>
  </si>
  <si>
    <t>VINCOPP-2020-352-Of</t>
  </si>
  <si>
    <t>Unidad de Vinculación con la Sociedad</t>
  </si>
  <si>
    <t>Unidad de Seguimiento a Graduados e Inserción Laboral</t>
  </si>
  <si>
    <t>Unidad de Cooperación Interinstitucional</t>
  </si>
  <si>
    <t>VINCOPP-2020-412-Of</t>
  </si>
  <si>
    <t>Unidad de Pasantías y Prácticas</t>
  </si>
  <si>
    <t>Unidad de Internacionalización</t>
  </si>
  <si>
    <t>Total UTMACH 2020</t>
  </si>
  <si>
    <r>
      <rPr>
        <b/>
        <sz val="8"/>
        <color indexed="10"/>
        <rFont val="Arial"/>
        <family val="2"/>
      </rPr>
      <t>(1)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Por ser el Departamento que solicita y recepta las Evaluaciones del POA, no se indica número de oficio.</t>
    </r>
  </si>
  <si>
    <t>Fuente:</t>
  </si>
  <si>
    <t>Oficios enviados por las dependencias de Administración Central, Facultades, CEC, CEPOS, DNA, Investigación y Vinculación de la UTMACH.</t>
  </si>
  <si>
    <t>Elaboración matriz:</t>
  </si>
  <si>
    <t>Ec. Gisell Ríos Ríos - DPLAN.</t>
  </si>
  <si>
    <t>Fecha inicio:</t>
  </si>
  <si>
    <t>Fecha fin programada:</t>
  </si>
  <si>
    <t>Fecha fin real:</t>
  </si>
  <si>
    <t>Revisados</t>
  </si>
  <si>
    <t>Total</t>
  </si>
  <si>
    <t>ADMC</t>
  </si>
  <si>
    <t>Academia</t>
  </si>
  <si>
    <t>Investigación</t>
  </si>
  <si>
    <t>Vincopp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</si>
</sst>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dd\/mm\/yyyy"/>
    <numFmt numFmtId="166" formatCode="0.000"/>
    <numFmt numFmtId="167" formatCode="&quot;$&quot;#,##0.00;[Red]&quot;$&quot;\-#,##0.00"/>
    <numFmt numFmtId="168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7"/>
      <color theme="4" tint="-0.499984740745262"/>
      <name val="Book Antiqua"/>
      <family val="1"/>
    </font>
    <font>
      <sz val="8"/>
      <color theme="0" tint="-4.9989318521683403E-2"/>
      <name val="Arial Narrow"/>
      <family val="2"/>
    </font>
    <font>
      <sz val="22"/>
      <color theme="4" tint="-0.499984740745262"/>
      <name val="Brush Script MT Cursiva"/>
    </font>
    <font>
      <b/>
      <sz val="20.5"/>
      <color rgb="FF0070C0"/>
      <name val="Book Antiqua"/>
      <family val="1"/>
    </font>
    <font>
      <b/>
      <sz val="17"/>
      <color theme="1"/>
      <name val="Book Antiqua"/>
      <family val="1"/>
    </font>
    <font>
      <sz val="11"/>
      <color theme="1"/>
      <name val="Arial"/>
      <family val="2"/>
    </font>
    <font>
      <b/>
      <sz val="10"/>
      <color theme="0"/>
      <name val="Book Antiqua"/>
      <family val="1"/>
    </font>
    <font>
      <sz val="10"/>
      <name val="Arial Narrow"/>
      <family val="2"/>
    </font>
    <font>
      <sz val="11"/>
      <name val="Century Schoolbook"/>
      <family val="1"/>
    </font>
    <font>
      <sz val="12"/>
      <color rgb="FF002060"/>
      <name val="Britannic Bold"/>
      <family val="2"/>
    </font>
    <font>
      <sz val="14"/>
      <color rgb="FF002060"/>
      <name val="Britannic Bold"/>
      <family val="2"/>
    </font>
    <font>
      <sz val="12"/>
      <name val="Britannic Bold"/>
      <family val="2"/>
    </font>
    <font>
      <sz val="12"/>
      <name val="Arial"/>
      <family val="2"/>
    </font>
    <font>
      <sz val="10"/>
      <name val="Century Schoolbook"/>
      <family val="1"/>
    </font>
    <font>
      <sz val="10"/>
      <name val="Calibri Light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Calibri Light"/>
      <family val="2"/>
    </font>
    <font>
      <sz val="10"/>
      <color rgb="FF7030A0"/>
      <name val="Calibri Light"/>
      <family val="2"/>
    </font>
    <font>
      <sz val="10"/>
      <color rgb="FF002060"/>
      <name val="Britannic Bold"/>
      <family val="2"/>
    </font>
    <font>
      <sz val="10"/>
      <color indexed="8"/>
      <name val="Britannic Bold"/>
      <family val="2"/>
    </font>
    <font>
      <sz val="9"/>
      <color indexed="8"/>
      <name val="Arial"/>
      <family val="2"/>
    </font>
    <font>
      <sz val="10"/>
      <color indexed="8"/>
      <name val="Century Schoolbook"/>
      <family val="1"/>
    </font>
    <font>
      <sz val="10"/>
      <color indexed="8"/>
      <name val="Arial Narrow"/>
      <family val="2"/>
    </font>
    <font>
      <sz val="8"/>
      <color theme="0" tint="-0.249977111117893"/>
      <name val="Arial"/>
      <family val="2"/>
    </font>
    <font>
      <sz val="11"/>
      <name val="Calibri Light"/>
      <family val="2"/>
      <scheme val="major"/>
    </font>
    <font>
      <b/>
      <sz val="14"/>
      <color indexed="8"/>
      <name val="Calibri Light"/>
      <family val="1"/>
      <scheme val="major"/>
    </font>
    <font>
      <b/>
      <sz val="10"/>
      <color rgb="FF0070C0"/>
      <name val="Century Schoolbook"/>
      <family val="1"/>
    </font>
    <font>
      <b/>
      <sz val="10"/>
      <color theme="0"/>
      <name val="Arial"/>
      <family val="2"/>
    </font>
    <font>
      <b/>
      <sz val="8"/>
      <color indexed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8"/>
      <color theme="8" tint="0.39997558519241921"/>
      <name val="Arial"/>
      <family val="2"/>
    </font>
    <font>
      <sz val="8"/>
      <color theme="0" tint="-4.9989318521683403E-2"/>
      <name val="Arial"/>
      <family val="2"/>
    </font>
    <font>
      <sz val="8"/>
      <color theme="4" tint="0.39997558519241921"/>
      <name val="Arial"/>
      <family val="2"/>
    </font>
    <font>
      <sz val="10"/>
      <color rgb="FF002060"/>
      <name val="Century Schoolbook"/>
      <family val="1"/>
    </font>
    <font>
      <sz val="8"/>
      <color theme="2"/>
      <name val="Arial"/>
      <family val="2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color theme="2" tint="-9.9978637043366805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654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auto="1"/>
      </top>
      <bottom style="thin">
        <color auto="1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hair">
        <color theme="1" tint="0.24994659260841701"/>
      </bottom>
      <diagonal/>
    </border>
    <border>
      <left style="thin">
        <color auto="1"/>
      </left>
      <right/>
      <top style="hair">
        <color theme="1" tint="0.24994659260841701"/>
      </top>
      <bottom style="thin">
        <color theme="0" tint="-0.34998626667073579"/>
      </bottom>
      <diagonal/>
    </border>
    <border>
      <left/>
      <right/>
      <top style="hair">
        <color theme="1" tint="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1" tint="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1" tint="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hair">
        <color theme="1" tint="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1" tint="0.24994659260841701"/>
      </top>
      <bottom style="thin">
        <color theme="0" tint="-0.34998626667073579"/>
      </bottom>
      <diagonal/>
    </border>
    <border>
      <left/>
      <right style="thin">
        <color auto="1"/>
      </right>
      <top style="hair">
        <color theme="1" tint="0.2499465926084170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/>
      <right/>
      <top style="thin">
        <color auto="1"/>
      </top>
      <bottom style="hair">
        <color theme="1" tint="0.2499465926084170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theme="1" tint="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</cellStyleXfs>
  <cellXfs count="204">
    <xf numFmtId="0" fontId="0" fillId="0" borderId="0" xfId="0"/>
    <xf numFmtId="0" fontId="2" fillId="0" borderId="0" xfId="2" applyAlignment="1">
      <alignment vertical="center"/>
    </xf>
    <xf numFmtId="0" fontId="2" fillId="0" borderId="0" xfId="2" applyAlignment="1">
      <alignment horizontal="left" vertical="center" indent="1"/>
    </xf>
    <xf numFmtId="0" fontId="2" fillId="0" borderId="0" xfId="2" applyFont="1" applyAlignment="1">
      <alignment horizontal="left" vertical="center" indent="1"/>
    </xf>
    <xf numFmtId="0" fontId="4" fillId="0" borderId="1" xfId="3" applyFont="1" applyFill="1" applyBorder="1" applyAlignment="1" applyProtection="1">
      <alignment horizontal="center" vertical="top"/>
    </xf>
    <xf numFmtId="0" fontId="4" fillId="0" borderId="2" xfId="3" applyFont="1" applyFill="1" applyBorder="1" applyAlignment="1" applyProtection="1">
      <alignment horizontal="center" vertical="top"/>
    </xf>
    <xf numFmtId="0" fontId="4" fillId="0" borderId="3" xfId="3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5" xfId="3" applyFont="1" applyFill="1" applyBorder="1" applyAlignment="1" applyProtection="1">
      <alignment horizontal="center" vertical="center"/>
    </xf>
    <xf numFmtId="0" fontId="7" fillId="0" borderId="4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5" xfId="3" applyFont="1" applyFill="1" applyBorder="1" applyAlignment="1" applyProtection="1">
      <alignment horizontal="center" vertical="center"/>
    </xf>
    <xf numFmtId="0" fontId="8" fillId="0" borderId="6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center" vertical="top" wrapText="1"/>
    </xf>
    <xf numFmtId="0" fontId="10" fillId="2" borderId="12" xfId="0" applyNumberFormat="1" applyFont="1" applyFill="1" applyBorder="1" applyAlignment="1" applyProtection="1">
      <alignment horizontal="center" vertical="top" wrapText="1"/>
    </xf>
    <xf numFmtId="0" fontId="10" fillId="2" borderId="13" xfId="0" applyNumberFormat="1" applyFont="1" applyFill="1" applyBorder="1" applyAlignment="1" applyProtection="1">
      <alignment horizontal="center" vertical="top" wrapText="1"/>
    </xf>
    <xf numFmtId="0" fontId="11" fillId="0" borderId="0" xfId="4" applyFont="1" applyAlignment="1">
      <alignment vertical="center"/>
    </xf>
    <xf numFmtId="0" fontId="12" fillId="0" borderId="4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14" fontId="14" fillId="0" borderId="0" xfId="2" applyNumberFormat="1" applyFont="1" applyFill="1" applyBorder="1" applyAlignment="1" applyProtection="1">
      <alignment horizontal="right" vertical="center"/>
    </xf>
    <xf numFmtId="14" fontId="15" fillId="0" borderId="0" xfId="2" applyNumberFormat="1" applyFont="1" applyFill="1" applyBorder="1" applyAlignment="1" applyProtection="1">
      <alignment horizontal="center" vertical="center"/>
    </xf>
    <xf numFmtId="14" fontId="16" fillId="0" borderId="0" xfId="2" applyNumberFormat="1" applyFont="1" applyFill="1" applyBorder="1" applyAlignment="1" applyProtection="1">
      <alignment horizontal="left" vertical="center" indent="1"/>
    </xf>
    <xf numFmtId="14" fontId="17" fillId="0" borderId="14" xfId="2" applyNumberFormat="1" applyFont="1" applyFill="1" applyBorder="1" applyAlignment="1" applyProtection="1">
      <alignment horizontal="center" vertical="center"/>
    </xf>
    <xf numFmtId="0" fontId="15" fillId="0" borderId="5" xfId="2" applyFont="1" applyFill="1" applyBorder="1" applyAlignment="1" applyProtection="1">
      <alignment horizontal="center" vertical="center"/>
    </xf>
    <xf numFmtId="0" fontId="17" fillId="0" borderId="15" xfId="2" applyFont="1" applyFill="1" applyBorder="1" applyAlignment="1" applyProtection="1">
      <alignment horizontal="center" vertical="center"/>
    </xf>
    <xf numFmtId="0" fontId="18" fillId="0" borderId="16" xfId="2" applyFont="1" applyFill="1" applyBorder="1" applyAlignment="1" applyProtection="1">
      <alignment horizontal="left" vertical="center" indent="1"/>
    </xf>
    <xf numFmtId="49" fontId="19" fillId="0" borderId="17" xfId="2" applyNumberFormat="1" applyFont="1" applyFill="1" applyBorder="1" applyAlignment="1" applyProtection="1">
      <alignment horizontal="center" vertical="center"/>
      <protection hidden="1"/>
    </xf>
    <xf numFmtId="164" fontId="17" fillId="0" borderId="17" xfId="2" applyNumberFormat="1" applyFont="1" applyFill="1" applyBorder="1" applyAlignment="1" applyProtection="1">
      <alignment horizontal="center" vertical="center" wrapText="1"/>
      <protection hidden="1"/>
    </xf>
    <xf numFmtId="165" fontId="17" fillId="0" borderId="18" xfId="2" applyNumberFormat="1" applyFont="1" applyFill="1" applyBorder="1" applyAlignment="1" applyProtection="1">
      <alignment horizontal="center" vertical="center" wrapText="1"/>
      <protection hidden="1"/>
    </xf>
    <xf numFmtId="165" fontId="20" fillId="0" borderId="19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20" xfId="2" applyNumberFormat="1" applyFont="1" applyFill="1" applyBorder="1" applyAlignment="1" applyProtection="1">
      <alignment horizontal="center" vertical="center"/>
      <protection hidden="1"/>
    </xf>
    <xf numFmtId="0" fontId="11" fillId="0" borderId="21" xfId="2" applyNumberFormat="1" applyFont="1" applyFill="1" applyBorder="1" applyAlignment="1" applyProtection="1">
      <alignment horizontal="center" vertical="center" wrapText="1"/>
    </xf>
    <xf numFmtId="0" fontId="17" fillId="0" borderId="22" xfId="2" applyFont="1" applyFill="1" applyBorder="1" applyAlignment="1" applyProtection="1">
      <alignment horizontal="center" vertical="center"/>
    </xf>
    <xf numFmtId="0" fontId="18" fillId="0" borderId="23" xfId="2" applyFont="1" applyFill="1" applyBorder="1" applyAlignment="1" applyProtection="1">
      <alignment horizontal="left" vertical="center" wrapText="1" indent="1"/>
    </xf>
    <xf numFmtId="49" fontId="19" fillId="0" borderId="24" xfId="2" applyNumberFormat="1" applyFont="1" applyFill="1" applyBorder="1" applyAlignment="1" applyProtection="1">
      <alignment horizontal="center" vertical="center" wrapText="1"/>
      <protection hidden="1"/>
    </xf>
    <xf numFmtId="164" fontId="17" fillId="0" borderId="24" xfId="2" applyNumberFormat="1" applyFont="1" applyFill="1" applyBorder="1" applyAlignment="1" applyProtection="1">
      <alignment horizontal="center" vertical="center"/>
      <protection hidden="1"/>
    </xf>
    <xf numFmtId="165" fontId="17" fillId="0" borderId="25" xfId="2" applyNumberFormat="1" applyFont="1" applyFill="1" applyBorder="1" applyAlignment="1" applyProtection="1">
      <alignment horizontal="center" vertical="center" wrapText="1"/>
      <protection hidden="1"/>
    </xf>
    <xf numFmtId="165" fontId="20" fillId="0" borderId="26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27" xfId="2" applyNumberFormat="1" applyFont="1" applyFill="1" applyBorder="1" applyAlignment="1" applyProtection="1">
      <alignment horizontal="center" vertical="center"/>
      <protection hidden="1"/>
    </xf>
    <xf numFmtId="0" fontId="11" fillId="0" borderId="28" xfId="2" applyNumberFormat="1" applyFont="1" applyFill="1" applyBorder="1" applyAlignment="1" applyProtection="1">
      <alignment horizontal="center" vertical="center" wrapText="1"/>
    </xf>
    <xf numFmtId="0" fontId="19" fillId="0" borderId="24" xfId="2" applyFont="1" applyFill="1" applyBorder="1" applyAlignment="1" applyProtection="1">
      <alignment horizontal="center" vertical="center" wrapText="1"/>
      <protection hidden="1"/>
    </xf>
    <xf numFmtId="165" fontId="17" fillId="0" borderId="24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23" xfId="2" applyFont="1" applyFill="1" applyBorder="1" applyAlignment="1" applyProtection="1">
      <alignment horizontal="left" vertical="center" wrapText="1" indent="1"/>
      <protection hidden="1"/>
    </xf>
    <xf numFmtId="0" fontId="11" fillId="0" borderId="28" xfId="2" applyFont="1" applyFill="1" applyBorder="1" applyAlignment="1" applyProtection="1">
      <alignment horizontal="center" vertical="center" wrapText="1"/>
      <protection hidden="1"/>
    </xf>
    <xf numFmtId="0" fontId="2" fillId="0" borderId="0" xfId="2" applyFill="1" applyAlignment="1">
      <alignment vertical="center"/>
    </xf>
    <xf numFmtId="0" fontId="18" fillId="0" borderId="23" xfId="2" applyFont="1" applyFill="1" applyBorder="1" applyAlignment="1" applyProtection="1">
      <alignment horizontal="left" vertical="center" indent="1"/>
      <protection hidden="1"/>
    </xf>
    <xf numFmtId="0" fontId="19" fillId="0" borderId="24" xfId="2" applyNumberFormat="1" applyFont="1" applyFill="1" applyBorder="1" applyAlignment="1" applyProtection="1">
      <alignment horizontal="center" vertical="center"/>
      <protection hidden="1"/>
    </xf>
    <xf numFmtId="165" fontId="17" fillId="0" borderId="24" xfId="2" applyNumberFormat="1" applyFont="1" applyFill="1" applyBorder="1" applyAlignment="1" applyProtection="1">
      <alignment horizontal="center" vertical="center"/>
      <protection hidden="1"/>
    </xf>
    <xf numFmtId="165" fontId="17" fillId="0" borderId="25" xfId="2" applyNumberFormat="1" applyFont="1" applyFill="1" applyBorder="1" applyAlignment="1" applyProtection="1">
      <alignment horizontal="center" vertical="center"/>
      <protection hidden="1"/>
    </xf>
    <xf numFmtId="166" fontId="2" fillId="0" borderId="0" xfId="2" applyNumberFormat="1" applyFill="1" applyAlignment="1">
      <alignment vertical="center"/>
    </xf>
    <xf numFmtId="167" fontId="2" fillId="0" borderId="0" xfId="2" applyNumberFormat="1" applyFill="1" applyAlignment="1">
      <alignment vertical="center"/>
    </xf>
    <xf numFmtId="14" fontId="19" fillId="0" borderId="24" xfId="2" applyNumberFormat="1" applyFont="1" applyFill="1" applyBorder="1" applyAlignment="1" applyProtection="1">
      <alignment horizontal="center" vertical="center"/>
      <protection hidden="1"/>
    </xf>
    <xf numFmtId="0" fontId="21" fillId="0" borderId="23" xfId="2" applyFont="1" applyFill="1" applyBorder="1" applyAlignment="1" applyProtection="1">
      <alignment horizontal="left" vertical="center" indent="1"/>
      <protection hidden="1"/>
    </xf>
    <xf numFmtId="14" fontId="20" fillId="0" borderId="29" xfId="2" applyNumberFormat="1" applyFont="1" applyFill="1" applyBorder="1" applyAlignment="1" applyProtection="1">
      <alignment horizontal="left" vertical="center" indent="1"/>
    </xf>
    <xf numFmtId="165" fontId="20" fillId="0" borderId="29" xfId="2" applyNumberFormat="1" applyFont="1" applyFill="1" applyBorder="1" applyAlignment="1" applyProtection="1">
      <alignment horizontal="left" vertical="center" indent="1"/>
      <protection hidden="1"/>
    </xf>
    <xf numFmtId="0" fontId="18" fillId="0" borderId="23" xfId="5" applyFont="1" applyFill="1" applyBorder="1" applyAlignment="1" applyProtection="1">
      <alignment horizontal="left" vertical="center" indent="1"/>
      <protection hidden="1"/>
    </xf>
    <xf numFmtId="0" fontId="22" fillId="0" borderId="23" xfId="5" applyFont="1" applyFill="1" applyBorder="1" applyAlignment="1" applyProtection="1">
      <alignment horizontal="left" vertical="center" wrapText="1" indent="1"/>
      <protection hidden="1"/>
    </xf>
    <xf numFmtId="0" fontId="18" fillId="0" borderId="23" xfId="5" applyFont="1" applyFill="1" applyBorder="1" applyAlignment="1" applyProtection="1">
      <alignment horizontal="left" vertical="center" wrapText="1" indent="1"/>
      <protection hidden="1"/>
    </xf>
    <xf numFmtId="165" fontId="20" fillId="0" borderId="30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31" xfId="2" applyNumberFormat="1" applyFont="1" applyFill="1" applyBorder="1" applyAlignment="1" applyProtection="1">
      <alignment horizontal="center" vertical="center"/>
      <protection hidden="1"/>
    </xf>
    <xf numFmtId="0" fontId="11" fillId="0" borderId="32" xfId="2" applyFont="1" applyFill="1" applyBorder="1" applyAlignment="1" applyProtection="1">
      <alignment horizontal="center" vertical="center" wrapText="1"/>
      <protection hidden="1"/>
    </xf>
    <xf numFmtId="165" fontId="20" fillId="0" borderId="33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34" xfId="2" applyNumberFormat="1" applyFont="1" applyFill="1" applyBorder="1" applyAlignment="1" applyProtection="1">
      <alignment horizontal="center" vertical="center"/>
      <protection hidden="1"/>
    </xf>
    <xf numFmtId="0" fontId="18" fillId="0" borderId="23" xfId="5" applyFont="1" applyFill="1" applyBorder="1" applyAlignment="1" applyProtection="1">
      <alignment horizontal="left" vertical="center"/>
      <protection hidden="1"/>
    </xf>
    <xf numFmtId="0" fontId="19" fillId="0" borderId="24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35" xfId="2" applyFont="1" applyFill="1" applyBorder="1" applyAlignment="1" applyProtection="1">
      <alignment horizontal="center" vertical="center"/>
    </xf>
    <xf numFmtId="0" fontId="22" fillId="0" borderId="36" xfId="5" applyFont="1" applyFill="1" applyBorder="1" applyAlignment="1" applyProtection="1">
      <alignment horizontal="left" vertical="center" wrapText="1" indent="1"/>
      <protection hidden="1"/>
    </xf>
    <xf numFmtId="0" fontId="19" fillId="0" borderId="37" xfId="2" applyNumberFormat="1" applyFont="1" applyFill="1" applyBorder="1" applyAlignment="1" applyProtection="1">
      <alignment horizontal="center" vertical="center"/>
      <protection hidden="1"/>
    </xf>
    <xf numFmtId="165" fontId="17" fillId="0" borderId="37" xfId="2" applyNumberFormat="1" applyFont="1" applyFill="1" applyBorder="1" applyAlignment="1" applyProtection="1">
      <alignment horizontal="center" vertical="center"/>
      <protection hidden="1"/>
    </xf>
    <xf numFmtId="165" fontId="17" fillId="0" borderId="38" xfId="2" applyNumberFormat="1" applyFont="1" applyFill="1" applyBorder="1" applyAlignment="1" applyProtection="1">
      <alignment horizontal="center" vertical="center"/>
      <protection hidden="1"/>
    </xf>
    <xf numFmtId="165" fontId="20" fillId="0" borderId="39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40" xfId="2" applyNumberFormat="1" applyFont="1" applyFill="1" applyBorder="1" applyAlignment="1" applyProtection="1">
      <alignment horizontal="center" vertical="center"/>
      <protection hidden="1"/>
    </xf>
    <xf numFmtId="0" fontId="3" fillId="0" borderId="0" xfId="3" applyAlignment="1">
      <alignment vertical="center"/>
    </xf>
    <xf numFmtId="0" fontId="17" fillId="0" borderId="1" xfId="2" applyFont="1" applyFill="1" applyBorder="1" applyAlignment="1" applyProtection="1">
      <alignment horizontal="center" vertical="center" wrapText="1"/>
    </xf>
    <xf numFmtId="0" fontId="19" fillId="0" borderId="2" xfId="3" applyFont="1" applyFill="1" applyBorder="1" applyAlignment="1" applyProtection="1">
      <alignment horizontal="left" vertical="center" wrapText="1" indent="1"/>
      <protection hidden="1"/>
    </xf>
    <xf numFmtId="0" fontId="13" fillId="0" borderId="2" xfId="3" applyFont="1" applyFill="1" applyBorder="1" applyAlignment="1" applyProtection="1">
      <alignment horizontal="center" vertical="center"/>
      <protection hidden="1"/>
    </xf>
    <xf numFmtId="165" fontId="23" fillId="0" borderId="41" xfId="3" applyNumberFormat="1" applyFont="1" applyFill="1" applyBorder="1" applyAlignment="1" applyProtection="1">
      <alignment horizontal="right" vertical="center"/>
      <protection hidden="1"/>
    </xf>
    <xf numFmtId="165" fontId="24" fillId="0" borderId="41" xfId="3" applyNumberFormat="1" applyFont="1" applyFill="1" applyBorder="1" applyAlignment="1" applyProtection="1">
      <alignment horizontal="center" vertical="center" wrapText="1"/>
      <protection hidden="1"/>
    </xf>
    <xf numFmtId="165" fontId="25" fillId="0" borderId="41" xfId="3" applyNumberFormat="1" applyFont="1" applyFill="1" applyBorder="1" applyAlignment="1" applyProtection="1">
      <alignment horizontal="left" vertical="center" indent="1"/>
      <protection hidden="1"/>
    </xf>
    <xf numFmtId="165" fontId="26" fillId="0" borderId="14" xfId="3" applyNumberFormat="1" applyFont="1" applyFill="1" applyBorder="1" applyAlignment="1" applyProtection="1">
      <alignment horizontal="center" vertical="center"/>
      <protection hidden="1"/>
    </xf>
    <xf numFmtId="0" fontId="27" fillId="0" borderId="3" xfId="3" applyFont="1" applyFill="1" applyBorder="1" applyAlignment="1" applyProtection="1">
      <alignment horizontal="center" vertical="center" wrapText="1"/>
      <protection hidden="1"/>
    </xf>
    <xf numFmtId="0" fontId="3" fillId="0" borderId="0" xfId="3" applyBorder="1" applyAlignment="1">
      <alignment vertical="center"/>
    </xf>
    <xf numFmtId="0" fontId="28" fillId="0" borderId="0" xfId="2" applyFont="1" applyAlignment="1">
      <alignment horizontal="right" vertical="center" indent="1"/>
    </xf>
    <xf numFmtId="0" fontId="18" fillId="0" borderId="16" xfId="2" applyFont="1" applyFill="1" applyBorder="1" applyAlignment="1" applyProtection="1">
      <alignment horizontal="left" vertical="center" indent="1"/>
      <protection hidden="1"/>
    </xf>
    <xf numFmtId="0" fontId="19" fillId="0" borderId="17" xfId="2" applyFont="1" applyFill="1" applyBorder="1" applyAlignment="1" applyProtection="1">
      <alignment horizontal="center" vertical="center" wrapText="1"/>
      <protection hidden="1"/>
    </xf>
    <xf numFmtId="165" fontId="17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2" applyFont="1" applyFill="1" applyBorder="1" applyAlignment="1" applyProtection="1">
      <alignment horizontal="center" vertical="center" wrapText="1"/>
      <protection hidden="1"/>
    </xf>
    <xf numFmtId="0" fontId="2" fillId="0" borderId="0" xfId="2"/>
    <xf numFmtId="0" fontId="19" fillId="0" borderId="24" xfId="2" applyFont="1" applyFill="1" applyBorder="1" applyAlignment="1" applyProtection="1">
      <alignment horizontal="center" vertical="center" wrapText="1"/>
    </xf>
    <xf numFmtId="14" fontId="17" fillId="0" borderId="24" xfId="2" applyNumberFormat="1" applyFont="1" applyFill="1" applyBorder="1" applyAlignment="1" applyProtection="1">
      <alignment horizontal="center" vertical="center" wrapText="1"/>
    </xf>
    <xf numFmtId="164" fontId="17" fillId="0" borderId="25" xfId="2" applyNumberFormat="1" applyFont="1" applyFill="1" applyBorder="1" applyAlignment="1" applyProtection="1">
      <alignment horizontal="center" vertical="center" wrapText="1"/>
    </xf>
    <xf numFmtId="14" fontId="20" fillId="0" borderId="26" xfId="2" applyNumberFormat="1" applyFont="1" applyFill="1" applyBorder="1" applyAlignment="1" applyProtection="1">
      <alignment horizontal="left" vertical="center" indent="1"/>
    </xf>
    <xf numFmtId="0" fontId="18" fillId="0" borderId="36" xfId="5" applyFont="1" applyFill="1" applyBorder="1" applyAlignment="1" applyProtection="1">
      <alignment horizontal="left" vertical="center" wrapText="1" indent="1"/>
      <protection hidden="1"/>
    </xf>
    <xf numFmtId="0" fontId="19" fillId="0" borderId="37" xfId="2" applyFont="1" applyFill="1" applyBorder="1" applyAlignment="1" applyProtection="1">
      <alignment horizontal="center" vertical="center" wrapText="1"/>
      <protection hidden="1"/>
    </xf>
    <xf numFmtId="165" fontId="17" fillId="0" borderId="37" xfId="2" applyNumberFormat="1" applyFont="1" applyFill="1" applyBorder="1" applyAlignment="1" applyProtection="1">
      <alignment horizontal="center" vertical="center" wrapText="1"/>
      <protection hidden="1"/>
    </xf>
    <xf numFmtId="165" fontId="17" fillId="0" borderId="38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42" xfId="2" applyFont="1" applyFill="1" applyBorder="1" applyAlignment="1" applyProtection="1">
      <alignment horizontal="center" vertical="center"/>
    </xf>
    <xf numFmtId="0" fontId="29" fillId="0" borderId="43" xfId="2" applyFont="1" applyFill="1" applyBorder="1" applyAlignment="1" applyProtection="1">
      <alignment horizontal="left" vertical="center" wrapText="1" indent="1"/>
    </xf>
    <xf numFmtId="0" fontId="13" fillId="0" borderId="43" xfId="3" applyFont="1" applyFill="1" applyBorder="1" applyAlignment="1" applyProtection="1">
      <alignment horizontal="center" vertical="center"/>
    </xf>
    <xf numFmtId="14" fontId="12" fillId="0" borderId="43" xfId="2" applyNumberFormat="1" applyFont="1" applyFill="1" applyBorder="1" applyAlignment="1" applyProtection="1">
      <alignment horizontal="center" vertical="center" wrapText="1"/>
    </xf>
    <xf numFmtId="14" fontId="20" fillId="0" borderId="43" xfId="2" applyNumberFormat="1" applyFont="1" applyFill="1" applyBorder="1" applyAlignment="1" applyProtection="1">
      <alignment horizontal="left" vertical="center" indent="1"/>
    </xf>
    <xf numFmtId="14" fontId="17" fillId="0" borderId="43" xfId="2" applyNumberFormat="1" applyFont="1" applyFill="1" applyBorder="1" applyAlignment="1" applyProtection="1">
      <alignment horizontal="center" vertical="center"/>
    </xf>
    <xf numFmtId="0" fontId="27" fillId="0" borderId="44" xfId="3" applyNumberFormat="1" applyFont="1" applyFill="1" applyBorder="1" applyAlignment="1" applyProtection="1">
      <alignment horizontal="center" vertical="center" wrapText="1"/>
    </xf>
    <xf numFmtId="0" fontId="17" fillId="0" borderId="4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left" vertical="center" indent="1"/>
      <protection hidden="1"/>
    </xf>
    <xf numFmtId="0" fontId="19" fillId="0" borderId="45" xfId="2" applyFont="1" applyFill="1" applyBorder="1" applyAlignment="1" applyProtection="1">
      <alignment horizontal="center" vertical="center" wrapText="1"/>
      <protection hidden="1"/>
    </xf>
    <xf numFmtId="165" fontId="17" fillId="0" borderId="45" xfId="2" applyNumberFormat="1" applyFont="1" applyFill="1" applyBorder="1" applyAlignment="1" applyProtection="1">
      <alignment horizontal="center" vertical="center" wrapText="1"/>
      <protection hidden="1"/>
    </xf>
    <xf numFmtId="165" fontId="17" fillId="0" borderId="46" xfId="2" applyNumberFormat="1" applyFont="1" applyFill="1" applyBorder="1" applyAlignment="1" applyProtection="1">
      <alignment horizontal="center" vertical="center" wrapText="1"/>
      <protection hidden="1"/>
    </xf>
    <xf numFmtId="165" fontId="20" fillId="0" borderId="47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48" xfId="2" applyNumberFormat="1" applyFont="1" applyFill="1" applyBorder="1" applyAlignment="1" applyProtection="1">
      <alignment horizontal="center" vertical="center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17" fillId="0" borderId="49" xfId="2" applyFont="1" applyFill="1" applyBorder="1" applyAlignment="1" applyProtection="1">
      <alignment horizontal="center" vertical="center"/>
    </xf>
    <xf numFmtId="0" fontId="18" fillId="0" borderId="50" xfId="2" applyFont="1" applyFill="1" applyBorder="1" applyAlignment="1" applyProtection="1">
      <alignment horizontal="left" vertical="center" indent="1"/>
      <protection hidden="1"/>
    </xf>
    <xf numFmtId="0" fontId="19" fillId="0" borderId="51" xfId="2" applyFont="1" applyFill="1" applyBorder="1" applyAlignment="1" applyProtection="1">
      <alignment horizontal="center" vertical="center" wrapText="1"/>
      <protection hidden="1"/>
    </xf>
    <xf numFmtId="165" fontId="17" fillId="0" borderId="51" xfId="2" applyNumberFormat="1" applyFont="1" applyFill="1" applyBorder="1" applyAlignment="1" applyProtection="1">
      <alignment horizontal="center" vertical="center" wrapText="1"/>
      <protection hidden="1"/>
    </xf>
    <xf numFmtId="165" fontId="17" fillId="0" borderId="5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53" xfId="2" applyFont="1" applyFill="1" applyBorder="1" applyAlignment="1" applyProtection="1">
      <alignment horizontal="center" vertical="center" wrapText="1"/>
      <protection hidden="1"/>
    </xf>
    <xf numFmtId="0" fontId="17" fillId="0" borderId="54" xfId="2" applyFont="1" applyFill="1" applyBorder="1" applyAlignment="1" applyProtection="1">
      <alignment horizontal="center" vertical="center"/>
    </xf>
    <xf numFmtId="0" fontId="18" fillId="0" borderId="55" xfId="2" applyFont="1" applyFill="1" applyBorder="1" applyAlignment="1" applyProtection="1">
      <alignment horizontal="left" vertical="center" indent="1"/>
      <protection hidden="1"/>
    </xf>
    <xf numFmtId="0" fontId="19" fillId="0" borderId="56" xfId="2" applyFont="1" applyFill="1" applyBorder="1" applyAlignment="1" applyProtection="1">
      <alignment horizontal="center" vertical="center" wrapText="1"/>
      <protection hidden="1"/>
    </xf>
    <xf numFmtId="165" fontId="17" fillId="0" borderId="56" xfId="2" applyNumberFormat="1" applyFont="1" applyFill="1" applyBorder="1" applyAlignment="1" applyProtection="1">
      <alignment horizontal="center" vertical="center" wrapText="1"/>
      <protection hidden="1"/>
    </xf>
    <xf numFmtId="165" fontId="17" fillId="0" borderId="57" xfId="2" applyNumberFormat="1" applyFont="1" applyFill="1" applyBorder="1" applyAlignment="1" applyProtection="1">
      <alignment horizontal="center" vertical="center" wrapText="1"/>
      <protection hidden="1"/>
    </xf>
    <xf numFmtId="165" fontId="20" fillId="0" borderId="58" xfId="2" applyNumberFormat="1" applyFont="1" applyFill="1" applyBorder="1" applyAlignment="1" applyProtection="1">
      <alignment horizontal="left" vertical="center" indent="1"/>
      <protection hidden="1"/>
    </xf>
    <xf numFmtId="165" fontId="17" fillId="0" borderId="59" xfId="2" applyNumberFormat="1" applyFont="1" applyFill="1" applyBorder="1" applyAlignment="1" applyProtection="1">
      <alignment horizontal="center" vertical="center"/>
      <protection hidden="1"/>
    </xf>
    <xf numFmtId="0" fontId="11" fillId="0" borderId="60" xfId="2" applyFont="1" applyFill="1" applyBorder="1" applyAlignment="1" applyProtection="1">
      <alignment horizontal="center" vertical="center" wrapText="1"/>
      <protection hidden="1"/>
    </xf>
    <xf numFmtId="165" fontId="23" fillId="0" borderId="2" xfId="3" applyNumberFormat="1" applyFont="1" applyFill="1" applyBorder="1" applyAlignment="1" applyProtection="1">
      <alignment horizontal="right" vertical="center"/>
      <protection hidden="1"/>
    </xf>
    <xf numFmtId="165" fontId="26" fillId="0" borderId="41" xfId="3" applyNumberFormat="1" applyFont="1" applyFill="1" applyBorder="1" applyAlignment="1" applyProtection="1">
      <alignment horizontal="center" vertical="center"/>
      <protection hidden="1"/>
    </xf>
    <xf numFmtId="0" fontId="27" fillId="0" borderId="61" xfId="3" applyFont="1" applyFill="1" applyBorder="1" applyAlignment="1" applyProtection="1">
      <alignment horizontal="center" vertical="center" wrapText="1"/>
      <protection hidden="1"/>
    </xf>
    <xf numFmtId="0" fontId="30" fillId="0" borderId="0" xfId="3" applyFont="1" applyAlignment="1">
      <alignment vertical="center"/>
    </xf>
    <xf numFmtId="16" fontId="19" fillId="0" borderId="17" xfId="2" applyNumberFormat="1" applyFont="1" applyFill="1" applyBorder="1" applyAlignment="1" applyProtection="1">
      <alignment horizontal="center" vertical="center" wrapText="1"/>
      <protection hidden="1"/>
    </xf>
    <xf numFmtId="14" fontId="17" fillId="0" borderId="25" xfId="2" applyNumberFormat="1" applyFont="1" applyFill="1" applyBorder="1" applyAlignment="1" applyProtection="1">
      <alignment horizontal="center" vertical="center" wrapText="1"/>
    </xf>
    <xf numFmtId="14" fontId="17" fillId="0" borderId="27" xfId="2" applyNumberFormat="1" applyFont="1" applyFill="1" applyBorder="1" applyAlignment="1" applyProtection="1">
      <alignment horizontal="center" vertical="center"/>
    </xf>
    <xf numFmtId="0" fontId="18" fillId="0" borderId="55" xfId="5" applyFont="1" applyFill="1" applyBorder="1" applyAlignment="1" applyProtection="1">
      <alignment horizontal="left" vertical="center" wrapText="1" indent="1"/>
      <protection hidden="1"/>
    </xf>
    <xf numFmtId="0" fontId="19" fillId="0" borderId="56" xfId="2" applyFont="1" applyFill="1" applyBorder="1" applyAlignment="1" applyProtection="1">
      <alignment horizontal="center" vertical="center" wrapText="1"/>
    </xf>
    <xf numFmtId="14" fontId="17" fillId="0" borderId="56" xfId="2" applyNumberFormat="1" applyFont="1" applyFill="1" applyBorder="1" applyAlignment="1" applyProtection="1">
      <alignment horizontal="center" vertical="center" wrapText="1"/>
    </xf>
    <xf numFmtId="14" fontId="17" fillId="0" borderId="57" xfId="2" applyNumberFormat="1" applyFont="1" applyFill="1" applyBorder="1" applyAlignment="1" applyProtection="1">
      <alignment horizontal="center" vertical="center" wrapText="1"/>
    </xf>
    <xf numFmtId="14" fontId="20" fillId="0" borderId="58" xfId="2" applyNumberFormat="1" applyFont="1" applyFill="1" applyBorder="1" applyAlignment="1" applyProtection="1">
      <alignment horizontal="left" vertical="center" indent="1"/>
    </xf>
    <xf numFmtId="14" fontId="17" fillId="0" borderId="59" xfId="2" applyNumberFormat="1" applyFont="1" applyFill="1" applyBorder="1" applyAlignment="1" applyProtection="1">
      <alignment horizontal="center" vertical="center"/>
    </xf>
    <xf numFmtId="0" fontId="11" fillId="0" borderId="60" xfId="2" applyNumberFormat="1" applyFont="1" applyFill="1" applyBorder="1" applyAlignment="1" applyProtection="1">
      <alignment horizontal="center" vertical="center" wrapText="1"/>
    </xf>
    <xf numFmtId="0" fontId="31" fillId="3" borderId="0" xfId="2" applyFont="1" applyFill="1" applyBorder="1" applyAlignment="1" applyProtection="1">
      <alignment horizontal="center" vertical="center"/>
    </xf>
    <xf numFmtId="0" fontId="32" fillId="3" borderId="0" xfId="5" applyFont="1" applyFill="1" applyBorder="1" applyAlignment="1" applyProtection="1">
      <alignment horizontal="left" vertical="center" wrapText="1" indent="1"/>
      <protection hidden="1"/>
    </xf>
    <xf numFmtId="0" fontId="19" fillId="3" borderId="0" xfId="2" applyFont="1" applyFill="1" applyBorder="1" applyAlignment="1" applyProtection="1">
      <alignment horizontal="center" vertical="center" wrapText="1"/>
    </xf>
    <xf numFmtId="14" fontId="12" fillId="3" borderId="0" xfId="2" applyNumberFormat="1" applyFont="1" applyFill="1" applyBorder="1" applyAlignment="1" applyProtection="1">
      <alignment horizontal="center" vertical="center" wrapText="1"/>
    </xf>
    <xf numFmtId="14" fontId="20" fillId="3" borderId="0" xfId="2" applyNumberFormat="1" applyFont="1" applyFill="1" applyBorder="1" applyAlignment="1" applyProtection="1">
      <alignment horizontal="left" vertical="center" indent="1"/>
    </xf>
    <xf numFmtId="14" fontId="17" fillId="3" borderId="0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indent="1"/>
    </xf>
    <xf numFmtId="0" fontId="17" fillId="0" borderId="0" xfId="2" applyFont="1" applyFill="1" applyBorder="1" applyAlignment="1" applyProtection="1">
      <alignment horizontal="center" vertical="center"/>
    </xf>
    <xf numFmtId="0" fontId="11" fillId="0" borderId="0" xfId="4" applyFont="1" applyAlignment="1" applyProtection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indent="1"/>
    </xf>
    <xf numFmtId="0" fontId="17" fillId="0" borderId="0" xfId="2" applyFont="1" applyFill="1" applyBorder="1" applyAlignment="1">
      <alignment horizontal="center" vertical="center"/>
    </xf>
    <xf numFmtId="0" fontId="34" fillId="0" borderId="0" xfId="2" applyFont="1" applyFill="1" applyAlignment="1">
      <alignment horizontal="right" vertical="center"/>
    </xf>
    <xf numFmtId="0" fontId="35" fillId="0" borderId="0" xfId="2" applyFont="1" applyFill="1" applyAlignment="1">
      <alignment horizontal="left" vertical="center"/>
    </xf>
    <xf numFmtId="0" fontId="11" fillId="0" borderId="0" xfId="4" applyFont="1" applyAlignment="1">
      <alignment horizontal="left" vertical="center" indent="1"/>
    </xf>
    <xf numFmtId="0" fontId="2" fillId="0" borderId="0" xfId="4" applyFont="1" applyAlignment="1">
      <alignment horizontal="left" vertical="center" indent="1"/>
    </xf>
    <xf numFmtId="0" fontId="17" fillId="0" borderId="0" xfId="4" applyFont="1" applyAlignment="1">
      <alignment horizontal="center" vertical="center"/>
    </xf>
    <xf numFmtId="168" fontId="35" fillId="0" borderId="0" xfId="2" applyNumberFormat="1" applyFont="1" applyFill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1" fillId="0" borderId="62" xfId="4" applyFont="1" applyBorder="1" applyAlignment="1">
      <alignment vertical="center"/>
    </xf>
    <xf numFmtId="0" fontId="11" fillId="0" borderId="63" xfId="4" applyFont="1" applyBorder="1" applyAlignment="1">
      <alignment vertical="center"/>
    </xf>
    <xf numFmtId="0" fontId="36" fillId="4" borderId="64" xfId="2" applyFont="1" applyFill="1" applyBorder="1" applyAlignment="1">
      <alignment horizontal="center" vertical="center"/>
    </xf>
    <xf numFmtId="10" fontId="36" fillId="4" borderId="65" xfId="2" applyNumberFormat="1" applyFont="1" applyFill="1" applyBorder="1" applyAlignment="1">
      <alignment horizontal="center" vertical="center"/>
    </xf>
    <xf numFmtId="0" fontId="37" fillId="0" borderId="0" xfId="2" applyFont="1" applyAlignment="1">
      <alignment horizontal="left" vertical="center"/>
    </xf>
    <xf numFmtId="9" fontId="37" fillId="0" borderId="0" xfId="1" applyFont="1" applyAlignment="1">
      <alignment horizontal="center" vertical="center"/>
    </xf>
    <xf numFmtId="0" fontId="2" fillId="0" borderId="66" xfId="2" applyBorder="1" applyAlignment="1">
      <alignment horizontal="right" vertical="center" indent="1"/>
    </xf>
    <xf numFmtId="0" fontId="2" fillId="0" borderId="67" xfId="2" applyBorder="1" applyAlignment="1">
      <alignment vertical="center"/>
    </xf>
    <xf numFmtId="0" fontId="38" fillId="0" borderId="68" xfId="2" applyFont="1" applyFill="1" applyBorder="1" applyAlignment="1">
      <alignment horizontal="center" vertical="center"/>
    </xf>
    <xf numFmtId="10" fontId="38" fillId="0" borderId="69" xfId="1" applyNumberFormat="1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38" fillId="0" borderId="70" xfId="2" applyFont="1" applyBorder="1" applyAlignment="1">
      <alignment horizontal="center" vertical="center"/>
    </xf>
    <xf numFmtId="10" fontId="38" fillId="0" borderId="71" xfId="1" applyNumberFormat="1" applyFont="1" applyFill="1" applyBorder="1" applyAlignment="1">
      <alignment horizontal="center" vertical="center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center" vertical="center"/>
    </xf>
    <xf numFmtId="0" fontId="40" fillId="0" borderId="0" xfId="2" applyFont="1" applyAlignment="1">
      <alignment horizontal="left" vertical="center"/>
    </xf>
    <xf numFmtId="0" fontId="19" fillId="0" borderId="0" xfId="2" applyFont="1" applyAlignment="1">
      <alignment horizontal="center"/>
    </xf>
    <xf numFmtId="0" fontId="41" fillId="0" borderId="66" xfId="2" applyFont="1" applyBorder="1" applyAlignment="1">
      <alignment horizontal="right" vertical="center" indent="1"/>
    </xf>
    <xf numFmtId="0" fontId="41" fillId="0" borderId="67" xfId="2" applyFont="1" applyBorder="1" applyAlignment="1">
      <alignment vertical="center"/>
    </xf>
    <xf numFmtId="0" fontId="2" fillId="0" borderId="72" xfId="2" applyBorder="1" applyAlignment="1">
      <alignment horizontal="left" vertical="center" indent="1"/>
    </xf>
    <xf numFmtId="0" fontId="2" fillId="0" borderId="73" xfId="2" applyBorder="1" applyAlignment="1">
      <alignment vertical="center"/>
    </xf>
    <xf numFmtId="0" fontId="40" fillId="0" borderId="0" xfId="2" applyFont="1" applyAlignment="1">
      <alignment horizontal="right" vertical="center"/>
    </xf>
    <xf numFmtId="0" fontId="2" fillId="0" borderId="62" xfId="2" applyBorder="1" applyAlignment="1">
      <alignment vertical="center"/>
    </xf>
    <xf numFmtId="0" fontId="2" fillId="0" borderId="63" xfId="2" applyBorder="1" applyAlignment="1">
      <alignment vertical="center"/>
    </xf>
    <xf numFmtId="0" fontId="2" fillId="0" borderId="66" xfId="2" applyBorder="1" applyAlignment="1">
      <alignment horizontal="right" vertical="center"/>
    </xf>
    <xf numFmtId="0" fontId="2" fillId="0" borderId="67" xfId="2" applyBorder="1" applyAlignment="1">
      <alignment horizontal="left" vertical="center" indent="1"/>
    </xf>
    <xf numFmtId="0" fontId="19" fillId="0" borderId="0" xfId="2" applyFont="1" applyAlignment="1">
      <alignment horizontal="center" vertical="center"/>
    </xf>
    <xf numFmtId="0" fontId="42" fillId="0" borderId="66" xfId="2" applyFont="1" applyBorder="1" applyAlignment="1">
      <alignment vertical="center"/>
    </xf>
    <xf numFmtId="0" fontId="42" fillId="0" borderId="67" xfId="2" applyFont="1" applyBorder="1" applyAlignment="1">
      <alignment horizontal="left" vertical="center" indent="1"/>
    </xf>
    <xf numFmtId="0" fontId="28" fillId="0" borderId="0" xfId="2" applyFont="1" applyAlignment="1">
      <alignment vertical="center"/>
    </xf>
    <xf numFmtId="0" fontId="2" fillId="0" borderId="0" xfId="2" applyFill="1" applyAlignment="1">
      <alignment horizontal="left" vertical="center" indent="1"/>
    </xf>
    <xf numFmtId="0" fontId="43" fillId="0" borderId="0" xfId="2" applyFont="1" applyAlignment="1">
      <alignment vertical="center"/>
    </xf>
  </cellXfs>
  <cellStyles count="6">
    <cellStyle name="Normal" xfId="0" builtinId="0"/>
    <cellStyle name="Normal 10" xfId="2"/>
    <cellStyle name="Normal 2" xfId="4"/>
    <cellStyle name="Normal_CEPSYMED FCS" xfId="3"/>
    <cellStyle name="Normal_POA FCS" xfId="5"/>
    <cellStyle name="Porcentaje" xfId="1" builtinId="5"/>
  </cellStyles>
  <dxfs count="50">
    <dxf>
      <fill>
        <patternFill patternType="none">
          <fgColor auto="1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z val="10"/>
        <color auto="1"/>
        <name val="Century Schoolbook"/>
        <scheme val="none"/>
      </font>
      <numFmt numFmtId="165" formatCode="dd\/mm\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34998626667073579"/>
        </top>
        <bottom/>
        <vertical/>
        <horizontal/>
      </border>
      <protection locked="1" hidden="1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Schoolbook"/>
        <scheme val="none"/>
      </font>
      <numFmt numFmtId="165" formatCode="dd\/mm\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d\/mm\/yyyy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34998626667073579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19" formatCode="dd/mm/yyyy"/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19" formatCode="dd/mm/yyyy"/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auto="1"/>
          <bgColor auto="1"/>
        </patternFill>
      </fill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School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auto="1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ook Antiqua"/>
        <scheme val="none"/>
      </font>
      <fill>
        <patternFill patternType="solid">
          <fgColor indexed="64"/>
          <bgColor rgb="FF06549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499984740745262"/>
      </font>
      <fill>
        <patternFill>
          <bgColor rgb="FFFFBA9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9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Estado</a:t>
            </a:r>
            <a:r>
              <a:rPr lang="es-EC" sz="9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Validación y Revisión de </a:t>
            </a:r>
            <a:br>
              <a:rPr lang="es-EC" sz="9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s-EC" sz="9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Evaluación POA UTMACH 2020</a:t>
            </a:r>
            <a:endParaRPr lang="es-EC" sz="9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83835547688322"/>
          <c:y val="3.3864918440047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C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'1'!$D$78</c:f>
              <c:strCache>
                <c:ptCount val="1"/>
                <c:pt idx="0">
                  <c:v>Sin entregar</c:v>
                </c:pt>
              </c:strCache>
            </c:strRef>
          </c:tx>
          <c:spPr>
            <a:solidFill>
              <a:srgbClr val="FC8E93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Century Schoolbook" panose="02040604050505020304" pitchFamily="18" charset="0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'1'!$B$78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D9-4449-B693-028DA5F42D67}"/>
            </c:ext>
          </c:extLst>
        </c:ser>
        <c:ser>
          <c:idx val="0"/>
          <c:order val="1"/>
          <c:tx>
            <c:strRef>
              <c:f>'1'!$D$77</c:f>
              <c:strCache>
                <c:ptCount val="1"/>
                <c:pt idx="0">
                  <c:v>Observado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Century Schoolbook" panose="02040604050505020304" pitchFamily="18" charset="0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'1'!$B$77</c:f>
              <c:numCache>
                <c:formatCode>0%</c:formatCode>
                <c:ptCount val="1"/>
                <c:pt idx="0">
                  <c:v>3.8461538461538464E-2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E-4E01-9A30-7A1D808F8E84}"/>
            </c:ext>
          </c:extLst>
        </c:ser>
        <c:ser>
          <c:idx val="1"/>
          <c:order val="2"/>
          <c:tx>
            <c:strRef>
              <c:f>'1'!$D$76</c:f>
              <c:strCache>
                <c:ptCount val="1"/>
                <c:pt idx="0">
                  <c:v>En revisión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FFCC9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Century Schoolbook" panose="02040604050505020304" pitchFamily="18" charset="0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'1'!$B$76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E-4E01-9A30-7A1D808F8E84}"/>
            </c:ext>
          </c:extLst>
        </c:ser>
        <c:ser>
          <c:idx val="2"/>
          <c:order val="3"/>
          <c:tx>
            <c:strRef>
              <c:f>'1'!$D$75</c:f>
              <c:strCache>
                <c:ptCount val="1"/>
                <c:pt idx="0">
                  <c:v>Validado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entury Schoolbook" panose="02040604050505020304" pitchFamily="18" charset="0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'1'!$B$75</c:f>
              <c:numCache>
                <c:formatCode>0%</c:formatCode>
                <c:ptCount val="1"/>
                <c:pt idx="0">
                  <c:v>0.96153846153846156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3E-4E01-9A30-7A1D808F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593632"/>
        <c:axId val="557594024"/>
      </c:barChart>
      <c:catAx>
        <c:axId val="55759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C"/>
          </a:p>
        </c:txPr>
        <c:crossAx val="557594024"/>
        <c:crosses val="autoZero"/>
        <c:auto val="1"/>
        <c:lblAlgn val="ctr"/>
        <c:lblOffset val="100"/>
        <c:noMultiLvlLbl val="0"/>
      </c:catAx>
      <c:valAx>
        <c:axId val="55759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s-EC"/>
          </a:p>
        </c:txPr>
        <c:crossAx val="5575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198403937825529E-2"/>
          <c:y val="0.8310386384041345"/>
          <c:w val="0.90321191159516279"/>
          <c:h val="0.16379689013460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Inicio!G10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1</xdr:row>
      <xdr:rowOff>47624</xdr:rowOff>
    </xdr:from>
    <xdr:to>
      <xdr:col>3</xdr:col>
      <xdr:colOff>1043024</xdr:colOff>
      <xdr:row>4</xdr:row>
      <xdr:rowOff>214349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23824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314325</xdr:rowOff>
    </xdr:from>
    <xdr:to>
      <xdr:col>1</xdr:col>
      <xdr:colOff>352425</xdr:colOff>
      <xdr:row>6</xdr:row>
      <xdr:rowOff>0</xdr:rowOff>
    </xdr:to>
    <xdr:sp macro="" textlink="">
      <xdr:nvSpPr>
        <xdr:cNvPr id="3" name="Flecha izquierda 2">
          <a:hlinkClick xmlns:r="http://schemas.openxmlformats.org/officeDocument/2006/relationships" r:id="rId2" tooltip="Inicio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625" y="1104900"/>
          <a:ext cx="695325" cy="485775"/>
        </a:xfrm>
        <a:prstGeom prst="leftArrow">
          <a:avLst/>
        </a:prstGeom>
        <a:ln>
          <a:solidFill>
            <a:srgbClr val="0090D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C" sz="1100">
              <a:solidFill>
                <a:srgbClr val="E73741"/>
              </a:solidFill>
            </a:rPr>
            <a:t>Inicio</a:t>
          </a:r>
        </a:p>
      </xdr:txBody>
    </xdr:sp>
    <xdr:clientData/>
  </xdr:twoCellAnchor>
  <xdr:twoCellAnchor>
    <xdr:from>
      <xdr:col>1</xdr:col>
      <xdr:colOff>388040</xdr:colOff>
      <xdr:row>73</xdr:row>
      <xdr:rowOff>0</xdr:rowOff>
    </xdr:from>
    <xdr:to>
      <xdr:col>4</xdr:col>
      <xdr:colOff>73715</xdr:colOff>
      <xdr:row>87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8000000}"/>
            </a:ext>
            <a:ext uri="{147F2762-F138-4A5C-976F-8EAC2B608ADB}">
              <a16:predDERef xmlns:a16="http://schemas.microsoft.com/office/drawing/2014/main" xmlns="" pre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MACH%20Reporte%20EVALUACI&#211;N%20PO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1"/>
      <sheetName val="2"/>
      <sheetName val="3"/>
      <sheetName val="4"/>
      <sheetName val="ADMC"/>
      <sheetName val="CA"/>
      <sheetName val="CE"/>
      <sheetName val="CQ"/>
      <sheetName val="CS"/>
      <sheetName val="IC"/>
      <sheetName val="CEC"/>
      <sheetName val="CEPOS"/>
      <sheetName val="DNA"/>
      <sheetName val="INV"/>
      <sheetName val="VNCP"/>
      <sheetName val="Cuadrs"/>
      <sheetName val="Drive"/>
      <sheetName val="8"/>
    </sheetNames>
    <sheetDataSet>
      <sheetData sheetId="0"/>
      <sheetData sheetId="1">
        <row r="75">
          <cell r="B75">
            <v>0.96153846153846156</v>
          </cell>
          <cell r="D75" t="str">
            <v>Validado</v>
          </cell>
        </row>
        <row r="76">
          <cell r="B76">
            <v>0</v>
          </cell>
          <cell r="D76" t="str">
            <v>En revisión</v>
          </cell>
        </row>
        <row r="77">
          <cell r="B77">
            <v>3.8461538461538464E-2</v>
          </cell>
          <cell r="D77" t="str">
            <v>Observado</v>
          </cell>
        </row>
        <row r="78">
          <cell r="B78">
            <v>0</v>
          </cell>
          <cell r="D78" t="str">
            <v>Sin entregar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2" displayName="Tabla22" ref="C7:K54" headerRowDxfId="21" dataDxfId="20" headerRowBorderDxfId="18" tableBorderDxfId="19" headerRowCellStyle="Normal 2">
  <autoFilter ref="C7:K54"/>
  <tableColumns count="9">
    <tableColumn id="1" name="Nº" totalsRowLabel="Total" dataDxfId="16" totalsRowDxfId="17" dataCellStyle="Normal 10"/>
    <tableColumn id="2" name="Dependencias / Unidades Académicas" dataDxfId="14" totalsRowDxfId="15" dataCellStyle="Normal 10"/>
    <tableColumn id="3" name="Oficio nro. UTMACH-" dataDxfId="12" totalsRowDxfId="13"/>
    <tableColumn id="4" name="Fecha del Oficio" dataDxfId="10" totalsRowDxfId="11" dataCellStyle="Normal 10"/>
    <tableColumn id="5" name="Fecha de Recibido" dataDxfId="8" totalsRowDxfId="9" dataCellStyle="Normal 10"/>
    <tableColumn id="7" name="Estado de Evaluación POA 2020" dataDxfId="6" totalsRowDxfId="7" dataCellStyle="Normal 10"/>
    <tableColumn id="8" name="Fecha de revisión" dataDxfId="4" totalsRowDxfId="5" dataCellStyle="Normal 10"/>
    <tableColumn id="6" name="Fecha de envío de observación" totalsRowFunction="count" dataDxfId="2" totalsRowDxfId="3" dataCellStyle="Normal 10"/>
    <tableColumn id="9" name="Validado por:" dataDxfId="0" totalsRowDxfId="1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M138"/>
  <sheetViews>
    <sheetView showGridLines="0" showRowColHeader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66" sqref="C66:F66"/>
    </sheetView>
  </sheetViews>
  <sheetFormatPr baseColWidth="10" defaultColWidth="11.42578125" defaultRowHeight="12.75" x14ac:dyDescent="0.25"/>
  <cols>
    <col min="1" max="2" width="5.85546875" style="1" customWidth="1"/>
    <col min="3" max="3" width="6.28515625" style="1" customWidth="1"/>
    <col min="4" max="4" width="38.42578125" style="1" customWidth="1"/>
    <col min="5" max="5" width="20.85546875" style="2" customWidth="1"/>
    <col min="6" max="7" width="10.42578125" style="1" customWidth="1"/>
    <col min="8" max="8" width="16.7109375" style="3" customWidth="1"/>
    <col min="9" max="9" width="10.42578125" style="3" customWidth="1"/>
    <col min="10" max="10" width="10.42578125" style="1" customWidth="1"/>
    <col min="11" max="11" width="9.5703125" style="1" customWidth="1"/>
    <col min="12" max="12" width="3" style="1" customWidth="1"/>
    <col min="13" max="13" width="20.42578125" style="1" customWidth="1"/>
    <col min="14" max="14" width="8.42578125" style="1" customWidth="1"/>
    <col min="15" max="16384" width="11.42578125" style="1"/>
  </cols>
  <sheetData>
    <row r="1" spans="3:181" ht="6" customHeight="1" x14ac:dyDescent="0.25"/>
    <row r="2" spans="3:181" s="8" customFormat="1" ht="30.95" customHeight="1" x14ac:dyDescent="0.25">
      <c r="C2" s="4" t="s">
        <v>0</v>
      </c>
      <c r="D2" s="5"/>
      <c r="E2" s="5"/>
      <c r="F2" s="5"/>
      <c r="G2" s="5"/>
      <c r="H2" s="5"/>
      <c r="I2" s="5"/>
      <c r="J2" s="5"/>
      <c r="K2" s="6"/>
      <c r="L2" s="7" t="s">
        <v>1</v>
      </c>
      <c r="M2" s="7" t="s">
        <v>2</v>
      </c>
    </row>
    <row r="3" spans="3:181" s="8" customFormat="1" ht="26.1" customHeight="1" x14ac:dyDescent="0.25">
      <c r="C3" s="9" t="s">
        <v>3</v>
      </c>
      <c r="D3" s="10"/>
      <c r="E3" s="10"/>
      <c r="F3" s="10"/>
      <c r="G3" s="10"/>
      <c r="H3" s="10"/>
      <c r="I3" s="10"/>
      <c r="J3" s="10"/>
      <c r="K3" s="11"/>
      <c r="L3" s="7" t="s">
        <v>4</v>
      </c>
      <c r="M3" s="7" t="s">
        <v>5</v>
      </c>
    </row>
    <row r="4" spans="3:181" s="8" customFormat="1" ht="27" customHeight="1" x14ac:dyDescent="0.25">
      <c r="C4" s="12" t="s">
        <v>6</v>
      </c>
      <c r="D4" s="13"/>
      <c r="E4" s="13"/>
      <c r="F4" s="13"/>
      <c r="G4" s="13"/>
      <c r="H4" s="13"/>
      <c r="I4" s="13"/>
      <c r="J4" s="13"/>
      <c r="K4" s="14"/>
      <c r="L4" s="7" t="s">
        <v>7</v>
      </c>
      <c r="M4" s="7"/>
    </row>
    <row r="5" spans="3:181" s="8" customFormat="1" ht="26.25" customHeight="1" x14ac:dyDescent="0.25">
      <c r="C5" s="15" t="s">
        <v>8</v>
      </c>
      <c r="D5" s="16"/>
      <c r="E5" s="16"/>
      <c r="F5" s="16"/>
      <c r="G5" s="16"/>
      <c r="H5" s="16"/>
      <c r="I5" s="16"/>
      <c r="J5" s="16"/>
      <c r="K5" s="17"/>
      <c r="L5" s="7" t="s">
        <v>9</v>
      </c>
      <c r="M5" s="7"/>
    </row>
    <row r="6" spans="3:181" s="8" customFormat="1" ht="9.9499999999999993" customHeight="1" x14ac:dyDescent="0.25">
      <c r="C6" s="18"/>
      <c r="D6" s="18"/>
      <c r="E6" s="18"/>
      <c r="F6" s="18"/>
      <c r="G6" s="18"/>
      <c r="H6" s="19"/>
      <c r="I6" s="19"/>
      <c r="J6" s="18"/>
    </row>
    <row r="7" spans="3:181" ht="45" customHeight="1" x14ac:dyDescent="0.25">
      <c r="C7" s="20" t="s">
        <v>10</v>
      </c>
      <c r="D7" s="21" t="s">
        <v>11</v>
      </c>
      <c r="E7" s="21" t="s">
        <v>12</v>
      </c>
      <c r="F7" s="22" t="s">
        <v>13</v>
      </c>
      <c r="G7" s="23" t="s">
        <v>14</v>
      </c>
      <c r="H7" s="23" t="s">
        <v>15</v>
      </c>
      <c r="I7" s="24" t="s">
        <v>16</v>
      </c>
      <c r="J7" s="24" t="s">
        <v>17</v>
      </c>
      <c r="K7" s="25" t="s">
        <v>18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</row>
    <row r="8" spans="3:181" ht="15" customHeight="1" x14ac:dyDescent="0.25">
      <c r="C8" s="27"/>
      <c r="D8" s="28"/>
      <c r="E8" s="28" t="s">
        <v>19</v>
      </c>
      <c r="F8" s="29"/>
      <c r="G8" s="30"/>
      <c r="H8" s="31"/>
      <c r="I8" s="32"/>
      <c r="J8" s="32"/>
      <c r="K8" s="33"/>
    </row>
    <row r="9" spans="3:181" ht="15.95" customHeight="1" x14ac:dyDescent="0.25">
      <c r="C9" s="34">
        <v>1</v>
      </c>
      <c r="D9" s="35" t="s">
        <v>20</v>
      </c>
      <c r="E9" s="36" t="s">
        <v>21</v>
      </c>
      <c r="F9" s="37">
        <v>44154</v>
      </c>
      <c r="G9" s="38">
        <v>44154</v>
      </c>
      <c r="H9" s="39" t="s">
        <v>1</v>
      </c>
      <c r="I9" s="40">
        <v>44173</v>
      </c>
      <c r="J9" s="40">
        <v>44173</v>
      </c>
      <c r="K9" s="41" t="s">
        <v>5</v>
      </c>
    </row>
    <row r="10" spans="3:181" ht="15.95" customHeight="1" x14ac:dyDescent="0.25">
      <c r="C10" s="42">
        <v>2</v>
      </c>
      <c r="D10" s="43" t="s">
        <v>22</v>
      </c>
      <c r="E10" s="44" t="s">
        <v>21</v>
      </c>
      <c r="F10" s="45">
        <v>44158</v>
      </c>
      <c r="G10" s="46">
        <v>44158</v>
      </c>
      <c r="H10" s="47" t="s">
        <v>1</v>
      </c>
      <c r="I10" s="48">
        <v>44173</v>
      </c>
      <c r="J10" s="48">
        <v>44173</v>
      </c>
      <c r="K10" s="49" t="s">
        <v>5</v>
      </c>
    </row>
    <row r="11" spans="3:181" ht="15.95" customHeight="1" x14ac:dyDescent="0.25">
      <c r="C11" s="42">
        <v>3</v>
      </c>
      <c r="D11" s="43" t="s">
        <v>23</v>
      </c>
      <c r="E11" s="50" t="s">
        <v>24</v>
      </c>
      <c r="F11" s="51">
        <v>44159</v>
      </c>
      <c r="G11" s="46">
        <v>44159</v>
      </c>
      <c r="H11" s="47" t="s">
        <v>1</v>
      </c>
      <c r="I11" s="48">
        <v>44162</v>
      </c>
      <c r="J11" s="48">
        <v>44167</v>
      </c>
      <c r="K11" s="49" t="s">
        <v>2</v>
      </c>
    </row>
    <row r="12" spans="3:181" ht="15.95" customHeight="1" x14ac:dyDescent="0.25">
      <c r="C12" s="42">
        <v>4</v>
      </c>
      <c r="D12" s="43" t="s">
        <v>25</v>
      </c>
      <c r="E12" s="50" t="s">
        <v>26</v>
      </c>
      <c r="F12" s="51">
        <v>44159</v>
      </c>
      <c r="G12" s="46">
        <v>44159</v>
      </c>
      <c r="H12" s="47" t="s">
        <v>1</v>
      </c>
      <c r="I12" s="48">
        <v>44165</v>
      </c>
      <c r="J12" s="48">
        <v>44167</v>
      </c>
      <c r="K12" s="49" t="s">
        <v>2</v>
      </c>
    </row>
    <row r="13" spans="3:181" s="54" customFormat="1" ht="15.95" customHeight="1" x14ac:dyDescent="0.25">
      <c r="C13" s="42">
        <v>5</v>
      </c>
      <c r="D13" s="52" t="s">
        <v>27</v>
      </c>
      <c r="E13" s="50" t="s">
        <v>28</v>
      </c>
      <c r="F13" s="51">
        <v>44162</v>
      </c>
      <c r="G13" s="46">
        <v>44162</v>
      </c>
      <c r="H13" s="47" t="s">
        <v>1</v>
      </c>
      <c r="I13" s="48">
        <v>44165</v>
      </c>
      <c r="J13" s="48">
        <v>44165</v>
      </c>
      <c r="K13" s="53" t="s">
        <v>2</v>
      </c>
    </row>
    <row r="14" spans="3:181" s="54" customFormat="1" ht="15.95" customHeight="1" x14ac:dyDescent="0.25">
      <c r="C14" s="42">
        <v>6</v>
      </c>
      <c r="D14" s="55" t="s">
        <v>29</v>
      </c>
      <c r="E14" s="50" t="s">
        <v>30</v>
      </c>
      <c r="F14" s="51">
        <v>44166</v>
      </c>
      <c r="G14" s="46">
        <v>44166</v>
      </c>
      <c r="H14" s="47" t="s">
        <v>1</v>
      </c>
      <c r="I14" s="48">
        <v>44166</v>
      </c>
      <c r="J14" s="48">
        <v>44166</v>
      </c>
      <c r="K14" s="53" t="s">
        <v>2</v>
      </c>
    </row>
    <row r="15" spans="3:181" ht="15.95" customHeight="1" x14ac:dyDescent="0.25">
      <c r="C15" s="42">
        <v>7</v>
      </c>
      <c r="D15" s="52" t="s">
        <v>31</v>
      </c>
      <c r="E15" s="56" t="s">
        <v>32</v>
      </c>
      <c r="F15" s="57">
        <v>44166</v>
      </c>
      <c r="G15" s="58">
        <v>44166</v>
      </c>
      <c r="H15" s="47" t="s">
        <v>1</v>
      </c>
      <c r="I15" s="48">
        <v>44166</v>
      </c>
      <c r="J15" s="48">
        <v>44166</v>
      </c>
      <c r="K15" s="53" t="s">
        <v>2</v>
      </c>
      <c r="N15" s="54"/>
    </row>
    <row r="16" spans="3:181" s="54" customFormat="1" ht="15.95" customHeight="1" x14ac:dyDescent="0.25">
      <c r="C16" s="42">
        <v>8</v>
      </c>
      <c r="D16" s="55" t="s">
        <v>33</v>
      </c>
      <c r="E16" s="50" t="s">
        <v>34</v>
      </c>
      <c r="F16" s="57">
        <v>44165</v>
      </c>
      <c r="G16" s="58">
        <v>44166</v>
      </c>
      <c r="H16" s="47" t="s">
        <v>1</v>
      </c>
      <c r="I16" s="48">
        <v>44167</v>
      </c>
      <c r="J16" s="48">
        <v>44167</v>
      </c>
      <c r="K16" s="53" t="s">
        <v>2</v>
      </c>
      <c r="L16" s="59"/>
    </row>
    <row r="17" spans="2:14" s="54" customFormat="1" ht="15.95" customHeight="1" x14ac:dyDescent="0.25">
      <c r="C17" s="42">
        <v>9</v>
      </c>
      <c r="D17" s="52" t="s">
        <v>35</v>
      </c>
      <c r="E17" s="50" t="s">
        <v>36</v>
      </c>
      <c r="F17" s="51">
        <v>44166</v>
      </c>
      <c r="G17" s="46">
        <v>44166</v>
      </c>
      <c r="H17" s="47" t="s">
        <v>1</v>
      </c>
      <c r="I17" s="48">
        <v>44168</v>
      </c>
      <c r="J17" s="48">
        <v>44168</v>
      </c>
      <c r="K17" s="53" t="s">
        <v>2</v>
      </c>
      <c r="L17" s="60"/>
    </row>
    <row r="18" spans="2:14" s="54" customFormat="1" ht="15.95" customHeight="1" x14ac:dyDescent="0.25">
      <c r="C18" s="42">
        <v>10</v>
      </c>
      <c r="D18" s="55" t="s">
        <v>37</v>
      </c>
      <c r="E18" s="61" t="s">
        <v>38</v>
      </c>
      <c r="F18" s="57">
        <v>44166</v>
      </c>
      <c r="G18" s="58">
        <v>44166</v>
      </c>
      <c r="H18" s="47" t="s">
        <v>1</v>
      </c>
      <c r="I18" s="48">
        <v>44169</v>
      </c>
      <c r="J18" s="48">
        <v>44169</v>
      </c>
      <c r="K18" s="53" t="s">
        <v>2</v>
      </c>
    </row>
    <row r="19" spans="2:14" s="54" customFormat="1" ht="15.95" customHeight="1" x14ac:dyDescent="0.25">
      <c r="C19" s="42">
        <v>11</v>
      </c>
      <c r="D19" s="55" t="s">
        <v>39</v>
      </c>
      <c r="E19" s="56" t="s">
        <v>40</v>
      </c>
      <c r="F19" s="57">
        <v>44166</v>
      </c>
      <c r="G19" s="58">
        <v>44166</v>
      </c>
      <c r="H19" s="47" t="s">
        <v>1</v>
      </c>
      <c r="I19" s="48">
        <v>44168</v>
      </c>
      <c r="J19" s="48">
        <v>44168</v>
      </c>
      <c r="K19" s="53" t="s">
        <v>2</v>
      </c>
    </row>
    <row r="20" spans="2:14" s="54" customFormat="1" ht="15.95" customHeight="1" x14ac:dyDescent="0.25">
      <c r="C20" s="42">
        <v>12</v>
      </c>
      <c r="D20" s="55" t="s">
        <v>41</v>
      </c>
      <c r="E20" s="56" t="s">
        <v>42</v>
      </c>
      <c r="F20" s="57">
        <v>44166</v>
      </c>
      <c r="G20" s="58">
        <v>44166</v>
      </c>
      <c r="H20" s="47" t="s">
        <v>1</v>
      </c>
      <c r="I20" s="48">
        <v>44169</v>
      </c>
      <c r="J20" s="48">
        <v>44169</v>
      </c>
      <c r="K20" s="53" t="s">
        <v>2</v>
      </c>
    </row>
    <row r="21" spans="2:14" s="54" customFormat="1" ht="15.95" customHeight="1" x14ac:dyDescent="0.25">
      <c r="C21" s="42">
        <v>13</v>
      </c>
      <c r="D21" s="52" t="s">
        <v>43</v>
      </c>
      <c r="E21" s="50" t="s">
        <v>44</v>
      </c>
      <c r="F21" s="57">
        <v>44166</v>
      </c>
      <c r="G21" s="58">
        <v>44166</v>
      </c>
      <c r="H21" s="47" t="s">
        <v>1</v>
      </c>
      <c r="I21" s="48">
        <v>44169</v>
      </c>
      <c r="J21" s="48">
        <v>44169</v>
      </c>
      <c r="K21" s="53" t="s">
        <v>2</v>
      </c>
    </row>
    <row r="22" spans="2:14" s="54" customFormat="1" ht="15.95" customHeight="1" x14ac:dyDescent="0.25">
      <c r="C22" s="42">
        <v>14</v>
      </c>
      <c r="D22" s="52" t="s">
        <v>45</v>
      </c>
      <c r="E22" s="50" t="s">
        <v>46</v>
      </c>
      <c r="F22" s="51">
        <v>44166</v>
      </c>
      <c r="G22" s="46">
        <v>44166</v>
      </c>
      <c r="H22" s="47" t="s">
        <v>1</v>
      </c>
      <c r="I22" s="48">
        <v>44169</v>
      </c>
      <c r="J22" s="48">
        <v>44169</v>
      </c>
      <c r="K22" s="53" t="s">
        <v>2</v>
      </c>
    </row>
    <row r="23" spans="2:14" s="54" customFormat="1" ht="15.95" customHeight="1" x14ac:dyDescent="0.25">
      <c r="C23" s="42">
        <v>15</v>
      </c>
      <c r="D23" s="52" t="s">
        <v>47</v>
      </c>
      <c r="E23" s="61" t="s">
        <v>48</v>
      </c>
      <c r="F23" s="57">
        <v>44166</v>
      </c>
      <c r="G23" s="58">
        <v>44166</v>
      </c>
      <c r="H23" s="47" t="s">
        <v>1</v>
      </c>
      <c r="I23" s="48">
        <v>44169</v>
      </c>
      <c r="J23" s="48">
        <v>44169</v>
      </c>
      <c r="K23" s="53" t="s">
        <v>2</v>
      </c>
    </row>
    <row r="24" spans="2:14" s="54" customFormat="1" ht="15.95" customHeight="1" x14ac:dyDescent="0.25">
      <c r="C24" s="42">
        <v>16</v>
      </c>
      <c r="D24" s="52" t="s">
        <v>49</v>
      </c>
      <c r="E24" s="50" t="s">
        <v>50</v>
      </c>
      <c r="F24" s="51">
        <v>44166</v>
      </c>
      <c r="G24" s="46">
        <v>44166</v>
      </c>
      <c r="H24" s="47" t="s">
        <v>1</v>
      </c>
      <c r="I24" s="48">
        <v>44172</v>
      </c>
      <c r="J24" s="48">
        <v>44172</v>
      </c>
      <c r="K24" s="53" t="s">
        <v>2</v>
      </c>
    </row>
    <row r="25" spans="2:14" s="54" customFormat="1" ht="15.95" customHeight="1" x14ac:dyDescent="0.25">
      <c r="B25" s="1"/>
      <c r="C25" s="42">
        <v>17</v>
      </c>
      <c r="D25" s="52" t="s">
        <v>51</v>
      </c>
      <c r="E25" s="50" t="s">
        <v>52</v>
      </c>
      <c r="F25" s="57">
        <v>44166</v>
      </c>
      <c r="G25" s="58">
        <v>44166</v>
      </c>
      <c r="H25" s="47" t="s">
        <v>1</v>
      </c>
      <c r="I25" s="48">
        <v>44174</v>
      </c>
      <c r="J25" s="48">
        <v>44175</v>
      </c>
      <c r="K25" s="53" t="s">
        <v>2</v>
      </c>
    </row>
    <row r="26" spans="2:14" s="54" customFormat="1" ht="15.95" customHeight="1" x14ac:dyDescent="0.25">
      <c r="C26" s="42">
        <v>18</v>
      </c>
      <c r="D26" s="55" t="s">
        <v>53</v>
      </c>
      <c r="E26" s="50" t="s">
        <v>54</v>
      </c>
      <c r="F26" s="51">
        <v>44166</v>
      </c>
      <c r="G26" s="46">
        <v>44166</v>
      </c>
      <c r="H26" s="47" t="s">
        <v>1</v>
      </c>
      <c r="I26" s="48">
        <v>44172</v>
      </c>
      <c r="J26" s="48">
        <v>44172</v>
      </c>
      <c r="K26" s="53" t="s">
        <v>2</v>
      </c>
    </row>
    <row r="27" spans="2:14" ht="15.95" customHeight="1" x14ac:dyDescent="0.25">
      <c r="B27" s="54"/>
      <c r="C27" s="42">
        <v>19</v>
      </c>
      <c r="D27" s="55" t="s">
        <v>55</v>
      </c>
      <c r="E27" s="56" t="s">
        <v>56</v>
      </c>
      <c r="F27" s="57">
        <v>44166</v>
      </c>
      <c r="G27" s="58">
        <v>44166</v>
      </c>
      <c r="H27" s="47" t="s">
        <v>1</v>
      </c>
      <c r="I27" s="48">
        <v>44172</v>
      </c>
      <c r="J27" s="48">
        <v>44172</v>
      </c>
      <c r="K27" s="53" t="s">
        <v>2</v>
      </c>
      <c r="M27" s="54"/>
      <c r="N27" s="54"/>
    </row>
    <row r="28" spans="2:14" s="54" customFormat="1" ht="15.95" customHeight="1" x14ac:dyDescent="0.25">
      <c r="C28" s="42">
        <v>20</v>
      </c>
      <c r="D28" s="62" t="s">
        <v>57</v>
      </c>
      <c r="E28" s="50" t="s">
        <v>58</v>
      </c>
      <c r="F28" s="51">
        <v>44166</v>
      </c>
      <c r="G28" s="51">
        <v>44166</v>
      </c>
      <c r="H28" s="63" t="s">
        <v>9</v>
      </c>
      <c r="I28" s="48"/>
      <c r="J28" s="48"/>
      <c r="K28" s="53"/>
    </row>
    <row r="29" spans="2:14" s="54" customFormat="1" ht="15.95" customHeight="1" x14ac:dyDescent="0.25">
      <c r="B29" s="1"/>
      <c r="C29" s="42">
        <v>21</v>
      </c>
      <c r="D29" s="55" t="s">
        <v>59</v>
      </c>
      <c r="E29" s="56" t="s">
        <v>60</v>
      </c>
      <c r="F29" s="51">
        <v>44166</v>
      </c>
      <c r="G29" s="51">
        <v>44167</v>
      </c>
      <c r="H29" s="64" t="s">
        <v>1</v>
      </c>
      <c r="I29" s="48">
        <v>44172</v>
      </c>
      <c r="J29" s="48">
        <v>44172</v>
      </c>
      <c r="K29" s="53" t="s">
        <v>2</v>
      </c>
    </row>
    <row r="30" spans="2:14" s="54" customFormat="1" ht="15.95" customHeight="1" x14ac:dyDescent="0.25">
      <c r="B30" s="1"/>
      <c r="C30" s="42">
        <v>22</v>
      </c>
      <c r="D30" s="55" t="s">
        <v>61</v>
      </c>
      <c r="E30" s="56" t="s">
        <v>62</v>
      </c>
      <c r="F30" s="51">
        <v>44166</v>
      </c>
      <c r="G30" s="51">
        <v>44167</v>
      </c>
      <c r="H30" s="63" t="s">
        <v>1</v>
      </c>
      <c r="I30" s="48">
        <v>44168</v>
      </c>
      <c r="J30" s="48">
        <v>44168</v>
      </c>
      <c r="K30" s="53" t="s">
        <v>2</v>
      </c>
    </row>
    <row r="31" spans="2:14" s="54" customFormat="1" ht="15.95" customHeight="1" x14ac:dyDescent="0.25">
      <c r="C31" s="42">
        <v>23</v>
      </c>
      <c r="D31" s="55" t="s">
        <v>63</v>
      </c>
      <c r="E31" s="56" t="s">
        <v>64</v>
      </c>
      <c r="F31" s="57">
        <v>44166</v>
      </c>
      <c r="G31" s="57">
        <v>44167</v>
      </c>
      <c r="H31" s="64" t="s">
        <v>1</v>
      </c>
      <c r="I31" s="48">
        <v>44172</v>
      </c>
      <c r="J31" s="48">
        <v>44173</v>
      </c>
      <c r="K31" s="53" t="s">
        <v>2</v>
      </c>
    </row>
    <row r="32" spans="2:14" s="54" customFormat="1" ht="15.95" customHeight="1" x14ac:dyDescent="0.25">
      <c r="C32" s="42">
        <v>24</v>
      </c>
      <c r="D32" s="55" t="s">
        <v>65</v>
      </c>
      <c r="E32" s="56" t="s">
        <v>66</v>
      </c>
      <c r="F32" s="57">
        <v>44166</v>
      </c>
      <c r="G32" s="57">
        <v>44167</v>
      </c>
      <c r="H32" s="64" t="s">
        <v>1</v>
      </c>
      <c r="I32" s="48">
        <v>44173</v>
      </c>
      <c r="J32" s="48">
        <v>44173</v>
      </c>
      <c r="K32" s="53" t="s">
        <v>2</v>
      </c>
    </row>
    <row r="33" spans="2:17" ht="15.95" customHeight="1" x14ac:dyDescent="0.25">
      <c r="B33" s="54"/>
      <c r="C33" s="42">
        <v>25</v>
      </c>
      <c r="D33" s="65" t="s">
        <v>67</v>
      </c>
      <c r="E33" s="56" t="s">
        <v>66</v>
      </c>
      <c r="F33" s="57">
        <v>44166</v>
      </c>
      <c r="G33" s="57">
        <v>44167</v>
      </c>
      <c r="H33" s="64" t="s">
        <v>1</v>
      </c>
      <c r="I33" s="48">
        <v>44173</v>
      </c>
      <c r="J33" s="48">
        <v>44173</v>
      </c>
      <c r="K33" s="53" t="s">
        <v>2</v>
      </c>
    </row>
    <row r="34" spans="2:17" s="54" customFormat="1" ht="15.95" customHeight="1" x14ac:dyDescent="0.25">
      <c r="C34" s="42">
        <v>26</v>
      </c>
      <c r="D34" s="55" t="s">
        <v>68</v>
      </c>
      <c r="E34" s="50" t="s">
        <v>69</v>
      </c>
      <c r="F34" s="51">
        <v>44166</v>
      </c>
      <c r="G34" s="51">
        <v>44166</v>
      </c>
      <c r="H34" s="64" t="s">
        <v>1</v>
      </c>
      <c r="I34" s="48">
        <v>44173</v>
      </c>
      <c r="J34" s="48">
        <v>44173</v>
      </c>
      <c r="K34" s="53" t="s">
        <v>2</v>
      </c>
    </row>
    <row r="35" spans="2:17" s="54" customFormat="1" ht="15.95" customHeight="1" x14ac:dyDescent="0.25">
      <c r="B35" s="1"/>
      <c r="C35" s="42">
        <v>27</v>
      </c>
      <c r="D35" s="66" t="s">
        <v>70</v>
      </c>
      <c r="E35" s="56" t="s">
        <v>71</v>
      </c>
      <c r="F35" s="57">
        <v>44166</v>
      </c>
      <c r="G35" s="57">
        <v>44167</v>
      </c>
      <c r="H35" s="64" t="s">
        <v>7</v>
      </c>
      <c r="I35" s="48">
        <v>44174</v>
      </c>
      <c r="J35" s="48">
        <v>44174</v>
      </c>
      <c r="K35" s="53" t="s">
        <v>2</v>
      </c>
    </row>
    <row r="36" spans="2:17" s="54" customFormat="1" ht="15.95" customHeight="1" x14ac:dyDescent="0.25">
      <c r="B36" s="1"/>
      <c r="C36" s="42">
        <v>28</v>
      </c>
      <c r="D36" s="67" t="s">
        <v>72</v>
      </c>
      <c r="E36" s="56" t="s">
        <v>73</v>
      </c>
      <c r="F36" s="57">
        <v>44165</v>
      </c>
      <c r="G36" s="57">
        <v>44167</v>
      </c>
      <c r="H36" s="64" t="s">
        <v>1</v>
      </c>
      <c r="I36" s="48">
        <v>44173</v>
      </c>
      <c r="J36" s="48">
        <v>44173</v>
      </c>
      <c r="K36" s="53" t="s">
        <v>2</v>
      </c>
    </row>
    <row r="37" spans="2:17" ht="15.95" customHeight="1" x14ac:dyDescent="0.25">
      <c r="B37" s="54"/>
      <c r="C37" s="42">
        <v>29</v>
      </c>
      <c r="D37" s="55" t="s">
        <v>74</v>
      </c>
      <c r="E37" s="50" t="s">
        <v>75</v>
      </c>
      <c r="F37" s="51">
        <v>44166</v>
      </c>
      <c r="G37" s="51">
        <v>44167</v>
      </c>
      <c r="H37" s="64" t="s">
        <v>1</v>
      </c>
      <c r="I37" s="48">
        <v>44168</v>
      </c>
      <c r="J37" s="48">
        <v>44168</v>
      </c>
      <c r="K37" s="53" t="s">
        <v>2</v>
      </c>
    </row>
    <row r="38" spans="2:17" ht="15.95" customHeight="1" x14ac:dyDescent="0.25">
      <c r="B38" s="54"/>
      <c r="C38" s="42">
        <v>30</v>
      </c>
      <c r="D38" s="55" t="s">
        <v>76</v>
      </c>
      <c r="E38" s="50" t="s">
        <v>77</v>
      </c>
      <c r="F38" s="51">
        <v>44166</v>
      </c>
      <c r="G38" s="51">
        <v>44167</v>
      </c>
      <c r="H38" s="47" t="s">
        <v>1</v>
      </c>
      <c r="I38" s="48">
        <v>44173</v>
      </c>
      <c r="J38" s="48">
        <v>44173</v>
      </c>
      <c r="K38" s="53" t="s">
        <v>2</v>
      </c>
      <c r="M38" s="54"/>
      <c r="N38" s="54"/>
    </row>
    <row r="39" spans="2:17" ht="15.95" customHeight="1" x14ac:dyDescent="0.25">
      <c r="B39" s="54"/>
      <c r="C39" s="42">
        <v>31</v>
      </c>
      <c r="D39" s="55" t="s">
        <v>78</v>
      </c>
      <c r="E39" s="50" t="s">
        <v>79</v>
      </c>
      <c r="F39" s="51">
        <v>44166</v>
      </c>
      <c r="G39" s="51">
        <v>44166</v>
      </c>
      <c r="H39" s="68" t="s">
        <v>1</v>
      </c>
      <c r="I39" s="69">
        <v>44174</v>
      </c>
      <c r="J39" s="69">
        <v>44175</v>
      </c>
      <c r="K39" s="70" t="s">
        <v>2</v>
      </c>
    </row>
    <row r="40" spans="2:17" ht="15.95" customHeight="1" x14ac:dyDescent="0.25">
      <c r="B40" s="54"/>
      <c r="C40" s="42">
        <v>32</v>
      </c>
      <c r="D40" s="67" t="s">
        <v>80</v>
      </c>
      <c r="E40" s="56" t="s">
        <v>81</v>
      </c>
      <c r="F40" s="57">
        <v>44166</v>
      </c>
      <c r="G40" s="57">
        <v>44166</v>
      </c>
      <c r="H40" s="71" t="s">
        <v>1</v>
      </c>
      <c r="I40" s="72">
        <v>44173</v>
      </c>
      <c r="J40" s="72">
        <v>44174</v>
      </c>
      <c r="K40" s="53" t="s">
        <v>2</v>
      </c>
      <c r="N40" s="54"/>
    </row>
    <row r="41" spans="2:17" ht="15.95" customHeight="1" x14ac:dyDescent="0.25">
      <c r="B41" s="54"/>
      <c r="C41" s="42">
        <v>33</v>
      </c>
      <c r="D41" s="73" t="s">
        <v>82</v>
      </c>
      <c r="E41" s="56" t="s">
        <v>83</v>
      </c>
      <c r="F41" s="57">
        <v>44166</v>
      </c>
      <c r="G41" s="57">
        <v>44166</v>
      </c>
      <c r="H41" s="47" t="s">
        <v>1</v>
      </c>
      <c r="I41" s="48">
        <v>44173</v>
      </c>
      <c r="J41" s="48">
        <v>44174</v>
      </c>
      <c r="K41" s="53" t="s">
        <v>2</v>
      </c>
      <c r="M41" s="54"/>
      <c r="N41" s="54"/>
    </row>
    <row r="42" spans="2:17" s="54" customFormat="1" ht="15.95" customHeight="1" x14ac:dyDescent="0.25">
      <c r="C42" s="42">
        <v>34</v>
      </c>
      <c r="D42" s="55" t="s">
        <v>84</v>
      </c>
      <c r="E42" s="74" t="s">
        <v>85</v>
      </c>
      <c r="F42" s="51">
        <v>44166</v>
      </c>
      <c r="G42" s="46">
        <v>44167</v>
      </c>
      <c r="H42" s="47" t="s">
        <v>1</v>
      </c>
      <c r="I42" s="48">
        <v>44174</v>
      </c>
      <c r="J42" s="48">
        <v>44174</v>
      </c>
      <c r="K42" s="53" t="s">
        <v>2</v>
      </c>
      <c r="M42" s="1"/>
      <c r="N42" s="1"/>
    </row>
    <row r="43" spans="2:17" s="54" customFormat="1" ht="15.95" customHeight="1" x14ac:dyDescent="0.25">
      <c r="C43" s="42">
        <v>35</v>
      </c>
      <c r="D43" s="55" t="s">
        <v>86</v>
      </c>
      <c r="E43" s="50" t="s">
        <v>85</v>
      </c>
      <c r="F43" s="51">
        <v>44166</v>
      </c>
      <c r="G43" s="46">
        <v>44167</v>
      </c>
      <c r="H43" s="47" t="s">
        <v>1</v>
      </c>
      <c r="I43" s="48">
        <v>44174</v>
      </c>
      <c r="J43" s="48">
        <v>44174</v>
      </c>
      <c r="K43" s="53" t="s">
        <v>2</v>
      </c>
    </row>
    <row r="44" spans="2:17" s="54" customFormat="1" ht="15.95" customHeight="1" x14ac:dyDescent="0.25">
      <c r="C44" s="75">
        <v>36</v>
      </c>
      <c r="D44" s="76" t="s">
        <v>87</v>
      </c>
      <c r="E44" s="77" t="s">
        <v>88</v>
      </c>
      <c r="F44" s="78">
        <v>44166</v>
      </c>
      <c r="G44" s="79">
        <v>44167</v>
      </c>
      <c r="H44" s="80" t="s">
        <v>7</v>
      </c>
      <c r="I44" s="81">
        <v>44174</v>
      </c>
      <c r="J44" s="81">
        <v>44174</v>
      </c>
      <c r="K44" s="70" t="s">
        <v>2</v>
      </c>
    </row>
    <row r="45" spans="2:17" s="82" customFormat="1" ht="15.95" customHeight="1" x14ac:dyDescent="0.25">
      <c r="C45" s="83"/>
      <c r="D45" s="84"/>
      <c r="E45" s="85" t="s">
        <v>89</v>
      </c>
      <c r="F45" s="86"/>
      <c r="G45" s="87"/>
      <c r="H45" s="88"/>
      <c r="I45" s="89"/>
      <c r="J45" s="89"/>
      <c r="K45" s="90"/>
      <c r="L45" s="91"/>
      <c r="M45" s="91"/>
      <c r="N45" s="91"/>
      <c r="O45" s="91"/>
      <c r="P45" s="91"/>
      <c r="Q45" s="91"/>
    </row>
    <row r="46" spans="2:17" s="97" customFormat="1" ht="15.95" customHeight="1" x14ac:dyDescent="0.2">
      <c r="B46" s="92"/>
      <c r="C46" s="34">
        <v>1</v>
      </c>
      <c r="D46" s="93" t="s">
        <v>90</v>
      </c>
      <c r="E46" s="94" t="s">
        <v>91</v>
      </c>
      <c r="F46" s="95">
        <v>44162</v>
      </c>
      <c r="G46" s="38">
        <v>44162</v>
      </c>
      <c r="H46" s="39" t="s">
        <v>1</v>
      </c>
      <c r="I46" s="40">
        <v>44166</v>
      </c>
      <c r="J46" s="40">
        <v>44172</v>
      </c>
      <c r="K46" s="96" t="s">
        <v>5</v>
      </c>
    </row>
    <row r="47" spans="2:17" s="97" customFormat="1" ht="15.95" customHeight="1" x14ac:dyDescent="0.2">
      <c r="B47" s="92"/>
      <c r="C47" s="42">
        <v>2</v>
      </c>
      <c r="D47" s="55" t="s">
        <v>92</v>
      </c>
      <c r="E47" s="50" t="s">
        <v>93</v>
      </c>
      <c r="F47" s="51">
        <v>44166</v>
      </c>
      <c r="G47" s="46">
        <v>44166</v>
      </c>
      <c r="H47" s="47" t="s">
        <v>1</v>
      </c>
      <c r="I47" s="48">
        <v>44168</v>
      </c>
      <c r="J47" s="48">
        <v>44169</v>
      </c>
      <c r="K47" s="53" t="s">
        <v>2</v>
      </c>
    </row>
    <row r="48" spans="2:17" s="97" customFormat="1" ht="15.95" customHeight="1" x14ac:dyDescent="0.2">
      <c r="B48" s="92"/>
      <c r="C48" s="42">
        <v>3</v>
      </c>
      <c r="D48" s="52" t="s">
        <v>94</v>
      </c>
      <c r="E48" s="98" t="s">
        <v>95</v>
      </c>
      <c r="F48" s="99">
        <v>44165</v>
      </c>
      <c r="G48" s="100">
        <v>44166</v>
      </c>
      <c r="H48" s="101" t="s">
        <v>1</v>
      </c>
      <c r="I48" s="48">
        <v>44172</v>
      </c>
      <c r="J48" s="48">
        <v>44172</v>
      </c>
      <c r="K48" s="49" t="s">
        <v>5</v>
      </c>
    </row>
    <row r="49" spans="2:18" s="97" customFormat="1" ht="15.95" customHeight="1" x14ac:dyDescent="0.2">
      <c r="B49" s="92"/>
      <c r="C49" s="42">
        <v>4</v>
      </c>
      <c r="D49" s="52" t="s">
        <v>96</v>
      </c>
      <c r="E49" s="98" t="s">
        <v>97</v>
      </c>
      <c r="F49" s="99">
        <v>44165</v>
      </c>
      <c r="G49" s="100">
        <v>44166</v>
      </c>
      <c r="H49" s="101" t="s">
        <v>1</v>
      </c>
      <c r="I49" s="48">
        <v>44167</v>
      </c>
      <c r="J49" s="48">
        <v>44167</v>
      </c>
      <c r="K49" s="49" t="s">
        <v>5</v>
      </c>
    </row>
    <row r="50" spans="2:18" s="97" customFormat="1" ht="15.95" customHeight="1" x14ac:dyDescent="0.2">
      <c r="B50" s="92"/>
      <c r="C50" s="75">
        <v>5</v>
      </c>
      <c r="D50" s="102" t="s">
        <v>98</v>
      </c>
      <c r="E50" s="98" t="s">
        <v>99</v>
      </c>
      <c r="F50" s="99">
        <v>44165</v>
      </c>
      <c r="G50" s="100">
        <v>44166</v>
      </c>
      <c r="H50" s="101" t="s">
        <v>1</v>
      </c>
      <c r="I50" s="48">
        <v>44169</v>
      </c>
      <c r="J50" s="48">
        <v>44169</v>
      </c>
      <c r="K50" s="49" t="s">
        <v>5</v>
      </c>
    </row>
    <row r="51" spans="2:18" s="97" customFormat="1" ht="15.95" customHeight="1" x14ac:dyDescent="0.2">
      <c r="B51" s="92"/>
      <c r="C51" s="42">
        <v>6</v>
      </c>
      <c r="D51" s="52" t="s">
        <v>100</v>
      </c>
      <c r="E51" s="50" t="s">
        <v>101</v>
      </c>
      <c r="F51" s="51">
        <v>44166</v>
      </c>
      <c r="G51" s="46">
        <v>44167</v>
      </c>
      <c r="H51" s="47" t="s">
        <v>1</v>
      </c>
      <c r="I51" s="48">
        <v>44168</v>
      </c>
      <c r="J51" s="48">
        <v>44168</v>
      </c>
      <c r="K51" s="49" t="s">
        <v>5</v>
      </c>
    </row>
    <row r="52" spans="2:18" s="97" customFormat="1" ht="15.95" customHeight="1" x14ac:dyDescent="0.2">
      <c r="B52" s="92"/>
      <c r="C52" s="42">
        <v>7</v>
      </c>
      <c r="D52" s="52" t="s">
        <v>102</v>
      </c>
      <c r="E52" s="50" t="s">
        <v>103</v>
      </c>
      <c r="F52" s="51">
        <v>44166</v>
      </c>
      <c r="G52" s="46">
        <v>44167</v>
      </c>
      <c r="H52" s="47" t="s">
        <v>1</v>
      </c>
      <c r="I52" s="48">
        <v>44175</v>
      </c>
      <c r="J52" s="48">
        <v>44175</v>
      </c>
      <c r="K52" s="53" t="s">
        <v>2</v>
      </c>
    </row>
    <row r="53" spans="2:18" s="97" customFormat="1" ht="15.95" customHeight="1" x14ac:dyDescent="0.2">
      <c r="B53" s="92"/>
      <c r="C53" s="75">
        <v>8</v>
      </c>
      <c r="D53" s="102" t="s">
        <v>104</v>
      </c>
      <c r="E53" s="103" t="s">
        <v>105</v>
      </c>
      <c r="F53" s="104">
        <v>44165</v>
      </c>
      <c r="G53" s="105">
        <v>44165</v>
      </c>
      <c r="H53" s="80" t="s">
        <v>1</v>
      </c>
      <c r="I53" s="81">
        <v>44176</v>
      </c>
      <c r="J53" s="81">
        <v>44179</v>
      </c>
      <c r="K53" s="70" t="s">
        <v>2</v>
      </c>
    </row>
    <row r="54" spans="2:18" s="82" customFormat="1" ht="15.95" customHeight="1" x14ac:dyDescent="0.25">
      <c r="C54" s="106"/>
      <c r="D54" s="107"/>
      <c r="E54" s="108" t="s">
        <v>106</v>
      </c>
      <c r="F54" s="109"/>
      <c r="G54" s="109"/>
      <c r="H54" s="110"/>
      <c r="I54" s="111"/>
      <c r="J54" s="111"/>
      <c r="K54" s="112"/>
      <c r="L54" s="91"/>
      <c r="M54" s="91"/>
      <c r="N54" s="91"/>
      <c r="O54" s="91"/>
      <c r="P54" s="91"/>
      <c r="Q54" s="91"/>
    </row>
    <row r="55" spans="2:18" s="97" customFormat="1" ht="15.95" customHeight="1" x14ac:dyDescent="0.2">
      <c r="C55" s="113">
        <v>1</v>
      </c>
      <c r="D55" s="114" t="s">
        <v>107</v>
      </c>
      <c r="E55" s="115" t="s">
        <v>108</v>
      </c>
      <c r="F55" s="116">
        <v>44165</v>
      </c>
      <c r="G55" s="117">
        <v>44166</v>
      </c>
      <c r="H55" s="118" t="s">
        <v>1</v>
      </c>
      <c r="I55" s="119">
        <v>44168</v>
      </c>
      <c r="J55" s="119">
        <v>44168</v>
      </c>
      <c r="K55" s="120" t="s">
        <v>2</v>
      </c>
    </row>
    <row r="56" spans="2:18" s="97" customFormat="1" ht="15.95" customHeight="1" x14ac:dyDescent="0.2">
      <c r="C56" s="121">
        <v>2</v>
      </c>
      <c r="D56" s="122" t="s">
        <v>109</v>
      </c>
      <c r="E56" s="123" t="s">
        <v>108</v>
      </c>
      <c r="F56" s="124">
        <v>44165</v>
      </c>
      <c r="G56" s="125">
        <v>44166</v>
      </c>
      <c r="H56" s="71" t="s">
        <v>1</v>
      </c>
      <c r="I56" s="72">
        <v>44168</v>
      </c>
      <c r="J56" s="72">
        <v>44168</v>
      </c>
      <c r="K56" s="126" t="s">
        <v>2</v>
      </c>
    </row>
    <row r="57" spans="2:18" s="97" customFormat="1" ht="15.95" customHeight="1" x14ac:dyDescent="0.2">
      <c r="C57" s="127">
        <v>3</v>
      </c>
      <c r="D57" s="128" t="s">
        <v>110</v>
      </c>
      <c r="E57" s="129" t="s">
        <v>108</v>
      </c>
      <c r="F57" s="130">
        <v>44165</v>
      </c>
      <c r="G57" s="131">
        <v>44166</v>
      </c>
      <c r="H57" s="132" t="s">
        <v>1</v>
      </c>
      <c r="I57" s="133">
        <v>44168</v>
      </c>
      <c r="J57" s="133">
        <v>44168</v>
      </c>
      <c r="K57" s="134" t="s">
        <v>2</v>
      </c>
    </row>
    <row r="58" spans="2:18" s="82" customFormat="1" ht="15.95" customHeight="1" x14ac:dyDescent="0.25">
      <c r="C58" s="83"/>
      <c r="D58" s="84"/>
      <c r="E58" s="85" t="s">
        <v>111</v>
      </c>
      <c r="F58" s="135"/>
      <c r="G58" s="87"/>
      <c r="H58" s="88"/>
      <c r="I58" s="136"/>
      <c r="J58" s="136"/>
      <c r="K58" s="137"/>
      <c r="L58" s="138"/>
      <c r="M58" s="91"/>
      <c r="N58" s="91"/>
      <c r="O58" s="91"/>
      <c r="P58" s="91"/>
      <c r="Q58" s="91"/>
      <c r="R58" s="91"/>
    </row>
    <row r="59" spans="2:18" s="97" customFormat="1" ht="15.95" customHeight="1" x14ac:dyDescent="0.2">
      <c r="C59" s="34">
        <v>1</v>
      </c>
      <c r="D59" s="93" t="s">
        <v>112</v>
      </c>
      <c r="E59" s="139" t="s">
        <v>113</v>
      </c>
      <c r="F59" s="95">
        <v>44166</v>
      </c>
      <c r="G59" s="38">
        <v>44167</v>
      </c>
      <c r="H59" s="39" t="s">
        <v>1</v>
      </c>
      <c r="I59" s="40">
        <v>44175</v>
      </c>
      <c r="J59" s="40">
        <v>44176</v>
      </c>
      <c r="K59" s="96" t="s">
        <v>2</v>
      </c>
    </row>
    <row r="60" spans="2:18" s="97" customFormat="1" ht="15.95" customHeight="1" x14ac:dyDescent="0.2">
      <c r="C60" s="42">
        <v>2</v>
      </c>
      <c r="D60" s="55" t="s">
        <v>114</v>
      </c>
      <c r="E60" s="139" t="s">
        <v>113</v>
      </c>
      <c r="F60" s="51">
        <v>44166</v>
      </c>
      <c r="G60" s="46">
        <v>44167</v>
      </c>
      <c r="H60" s="47" t="s">
        <v>1</v>
      </c>
      <c r="I60" s="48">
        <v>44175</v>
      </c>
      <c r="J60" s="48">
        <v>44176</v>
      </c>
      <c r="K60" s="49" t="s">
        <v>2</v>
      </c>
    </row>
    <row r="61" spans="2:18" s="97" customFormat="1" ht="15.95" customHeight="1" x14ac:dyDescent="0.2">
      <c r="C61" s="42">
        <v>3</v>
      </c>
      <c r="D61" s="55" t="s">
        <v>115</v>
      </c>
      <c r="E61" s="139" t="s">
        <v>113</v>
      </c>
      <c r="F61" s="99">
        <v>44166</v>
      </c>
      <c r="G61" s="140">
        <v>44167</v>
      </c>
      <c r="H61" s="101" t="s">
        <v>1</v>
      </c>
      <c r="I61" s="141">
        <v>44175</v>
      </c>
      <c r="J61" s="141">
        <v>44176</v>
      </c>
      <c r="K61" s="49" t="s">
        <v>2</v>
      </c>
    </row>
    <row r="62" spans="2:18" s="97" customFormat="1" ht="15.95" customHeight="1" x14ac:dyDescent="0.2">
      <c r="C62" s="42">
        <v>4</v>
      </c>
      <c r="D62" s="52" t="s">
        <v>116</v>
      </c>
      <c r="E62" s="139" t="s">
        <v>117</v>
      </c>
      <c r="F62" s="99">
        <v>44180</v>
      </c>
      <c r="G62" s="140">
        <v>44180</v>
      </c>
      <c r="H62" s="101" t="s">
        <v>1</v>
      </c>
      <c r="I62" s="141">
        <v>44181</v>
      </c>
      <c r="J62" s="141">
        <v>44181</v>
      </c>
      <c r="K62" s="49" t="s">
        <v>2</v>
      </c>
    </row>
    <row r="63" spans="2:18" s="97" customFormat="1" ht="15.95" customHeight="1" x14ac:dyDescent="0.2">
      <c r="C63" s="42">
        <v>5</v>
      </c>
      <c r="D63" s="52" t="s">
        <v>118</v>
      </c>
      <c r="E63" s="139" t="s">
        <v>113</v>
      </c>
      <c r="F63" s="99">
        <v>44166</v>
      </c>
      <c r="G63" s="140">
        <v>44167</v>
      </c>
      <c r="H63" s="101" t="s">
        <v>1</v>
      </c>
      <c r="I63" s="141">
        <v>44175</v>
      </c>
      <c r="J63" s="141">
        <v>44176</v>
      </c>
      <c r="K63" s="49" t="s">
        <v>2</v>
      </c>
    </row>
    <row r="64" spans="2:18" s="97" customFormat="1" ht="15.95" customHeight="1" x14ac:dyDescent="0.2">
      <c r="C64" s="127">
        <v>6</v>
      </c>
      <c r="D64" s="142" t="s">
        <v>119</v>
      </c>
      <c r="E64" s="143" t="s">
        <v>113</v>
      </c>
      <c r="F64" s="144">
        <v>44166</v>
      </c>
      <c r="G64" s="145">
        <v>44167</v>
      </c>
      <c r="H64" s="146" t="s">
        <v>1</v>
      </c>
      <c r="I64" s="147">
        <v>44175</v>
      </c>
      <c r="J64" s="147">
        <v>44176</v>
      </c>
      <c r="K64" s="148" t="s">
        <v>2</v>
      </c>
    </row>
    <row r="65" spans="2:195" s="97" customFormat="1" ht="23.25" customHeight="1" x14ac:dyDescent="0.2">
      <c r="C65" s="149">
        <f>+C44+C53+C57+C64</f>
        <v>53</v>
      </c>
      <c r="D65" s="150" t="s">
        <v>120</v>
      </c>
      <c r="E65" s="151"/>
      <c r="F65" s="152"/>
      <c r="G65" s="152"/>
      <c r="H65" s="153"/>
      <c r="I65" s="154"/>
      <c r="J65" s="154"/>
      <c r="K65" s="155"/>
    </row>
    <row r="66" spans="2:195" ht="13.5" customHeight="1" x14ac:dyDescent="0.25">
      <c r="C66" s="156" t="s">
        <v>121</v>
      </c>
      <c r="D66" s="156"/>
      <c r="E66" s="156"/>
      <c r="F66" s="156"/>
      <c r="G66" s="157"/>
      <c r="H66" s="158"/>
      <c r="I66" s="159"/>
      <c r="J66" s="160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</row>
    <row r="67" spans="2:195" ht="3.95" customHeight="1" x14ac:dyDescent="0.25">
      <c r="C67" s="161"/>
      <c r="D67" s="161"/>
      <c r="E67" s="161"/>
      <c r="F67" s="161"/>
      <c r="G67" s="161"/>
      <c r="H67" s="162"/>
      <c r="I67" s="16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</row>
    <row r="68" spans="2:195" ht="13.5" x14ac:dyDescent="0.25">
      <c r="C68" s="164" t="s">
        <v>122</v>
      </c>
      <c r="D68" s="165" t="s">
        <v>123</v>
      </c>
      <c r="E68" s="166"/>
      <c r="F68" s="26"/>
      <c r="G68" s="26"/>
      <c r="H68" s="167"/>
      <c r="I68" s="168"/>
    </row>
    <row r="69" spans="2:195" ht="13.5" x14ac:dyDescent="0.25">
      <c r="C69" s="164" t="s">
        <v>124</v>
      </c>
      <c r="D69" s="165" t="s">
        <v>125</v>
      </c>
      <c r="E69" s="166"/>
      <c r="F69" s="26"/>
      <c r="G69" s="26"/>
      <c r="H69" s="167"/>
      <c r="I69" s="168"/>
    </row>
    <row r="70" spans="2:195" ht="13.5" x14ac:dyDescent="0.25">
      <c r="C70" s="164" t="s">
        <v>126</v>
      </c>
      <c r="D70" s="169">
        <v>44139</v>
      </c>
      <c r="G70" s="26"/>
      <c r="H70" s="167"/>
      <c r="I70" s="168"/>
    </row>
    <row r="71" spans="2:195" ht="14.25" customHeight="1" x14ac:dyDescent="0.25">
      <c r="C71" s="164" t="s">
        <v>127</v>
      </c>
      <c r="D71" s="169">
        <v>44166</v>
      </c>
      <c r="I71" s="170"/>
    </row>
    <row r="72" spans="2:195" ht="14.25" customHeight="1" x14ac:dyDescent="0.25">
      <c r="C72" s="164" t="s">
        <v>128</v>
      </c>
      <c r="D72" s="169">
        <v>44181</v>
      </c>
      <c r="I72" s="170"/>
    </row>
    <row r="73" spans="2:195" ht="6.75" customHeight="1" x14ac:dyDescent="0.25">
      <c r="C73" s="164"/>
      <c r="D73" s="169"/>
      <c r="I73" s="170"/>
    </row>
    <row r="74" spans="2:195" x14ac:dyDescent="0.25">
      <c r="C74" s="171"/>
      <c r="D74" s="172"/>
      <c r="F74" s="173" t="s">
        <v>129</v>
      </c>
      <c r="G74" s="174">
        <f>+G75+G76</f>
        <v>0.98113207547169812</v>
      </c>
      <c r="H74" s="175"/>
      <c r="I74" s="170"/>
    </row>
    <row r="75" spans="2:195" ht="15" x14ac:dyDescent="0.2">
      <c r="B75" s="176">
        <f>+C75/C79</f>
        <v>0.96153846153846156</v>
      </c>
      <c r="C75" s="177">
        <f>COUNTIF(H9:H64, "Validado")</f>
        <v>50</v>
      </c>
      <c r="D75" s="178" t="s">
        <v>1</v>
      </c>
      <c r="F75" s="179" t="s">
        <v>5</v>
      </c>
      <c r="G75" s="180">
        <f>(COUNTIF(K9:K64, "EBB"))/C65</f>
        <v>0.13207547169811321</v>
      </c>
      <c r="H75" s="175"/>
      <c r="I75" s="181"/>
      <c r="J75" s="182"/>
      <c r="K75" s="97"/>
    </row>
    <row r="76" spans="2:195" x14ac:dyDescent="0.25">
      <c r="B76" s="176">
        <f>+C76/C79</f>
        <v>0</v>
      </c>
      <c r="C76" s="177">
        <f>COUNTIF(H9:H64, "En revisión")</f>
        <v>0</v>
      </c>
      <c r="D76" s="178" t="s">
        <v>4</v>
      </c>
      <c r="F76" s="183" t="s">
        <v>2</v>
      </c>
      <c r="G76" s="184">
        <f>(COUNTIF(K9:K64, "GRR")/C65)</f>
        <v>0.84905660377358494</v>
      </c>
      <c r="I76" s="170"/>
    </row>
    <row r="77" spans="2:195" x14ac:dyDescent="0.25">
      <c r="B77" s="176">
        <f>+C77/C79</f>
        <v>3.8461538461538464E-2</v>
      </c>
      <c r="C77" s="177">
        <f>COUNTIF(H9:H64, "Observado")</f>
        <v>2</v>
      </c>
      <c r="D77" s="178" t="s">
        <v>7</v>
      </c>
      <c r="F77" s="185"/>
      <c r="G77" s="186"/>
      <c r="H77" s="187"/>
      <c r="I77" s="170"/>
    </row>
    <row r="78" spans="2:195" x14ac:dyDescent="0.2">
      <c r="B78" s="176">
        <f>+C78/C79</f>
        <v>0</v>
      </c>
      <c r="C78" s="177">
        <f>+C87</f>
        <v>0</v>
      </c>
      <c r="D78" s="178" t="s">
        <v>9</v>
      </c>
      <c r="E78" s="188"/>
      <c r="F78" s="185"/>
      <c r="G78" s="186"/>
      <c r="H78" s="187"/>
      <c r="I78" s="170"/>
    </row>
    <row r="79" spans="2:195" ht="15" customHeight="1" x14ac:dyDescent="0.2">
      <c r="C79" s="189">
        <f>SUM(C75:C78)</f>
        <v>52</v>
      </c>
      <c r="D79" s="190" t="s">
        <v>130</v>
      </c>
      <c r="E79" s="188"/>
      <c r="F79" s="185"/>
      <c r="G79" s="185"/>
      <c r="H79" s="187"/>
      <c r="I79" s="170"/>
    </row>
    <row r="80" spans="2:195" x14ac:dyDescent="0.2">
      <c r="C80" s="191"/>
      <c r="D80" s="192"/>
      <c r="E80" s="188"/>
      <c r="F80" s="193"/>
      <c r="H80" s="187"/>
      <c r="I80" s="170"/>
    </row>
    <row r="81" spans="3:9" x14ac:dyDescent="0.2">
      <c r="C81" s="186"/>
      <c r="E81" s="188"/>
    </row>
    <row r="82" spans="3:9" x14ac:dyDescent="0.25">
      <c r="C82" s="194"/>
      <c r="D82" s="195"/>
      <c r="I82" s="170"/>
    </row>
    <row r="83" spans="3:9" x14ac:dyDescent="0.25">
      <c r="C83" s="196">
        <f>COUNTBLANK(H9:H44)</f>
        <v>0</v>
      </c>
      <c r="D83" s="197" t="s">
        <v>131</v>
      </c>
      <c r="E83" s="198"/>
      <c r="I83" s="170"/>
    </row>
    <row r="84" spans="3:9" x14ac:dyDescent="0.25">
      <c r="C84" s="196">
        <f>COUNTBLANK(H46:H53)</f>
        <v>0</v>
      </c>
      <c r="D84" s="197" t="s">
        <v>132</v>
      </c>
      <c r="I84" s="170"/>
    </row>
    <row r="85" spans="3:9" x14ac:dyDescent="0.25">
      <c r="C85" s="196">
        <f>COUNTBLANK(H55:H57)</f>
        <v>0</v>
      </c>
      <c r="D85" s="197" t="s">
        <v>133</v>
      </c>
      <c r="E85" s="1"/>
      <c r="I85" s="170"/>
    </row>
    <row r="86" spans="3:9" x14ac:dyDescent="0.25">
      <c r="C86" s="196">
        <f>COUNTBLANK(H59:H64)</f>
        <v>0</v>
      </c>
      <c r="D86" s="197" t="s">
        <v>134</v>
      </c>
      <c r="E86" s="1"/>
      <c r="I86" s="170"/>
    </row>
    <row r="87" spans="3:9" x14ac:dyDescent="0.25">
      <c r="C87" s="199">
        <f>SUM(C83:C86)</f>
        <v>0</v>
      </c>
      <c r="D87" s="200" t="s">
        <v>9</v>
      </c>
      <c r="E87" s="1"/>
      <c r="I87" s="170"/>
    </row>
    <row r="88" spans="3:9" x14ac:dyDescent="0.25">
      <c r="C88" s="191"/>
      <c r="D88" s="192"/>
      <c r="E88" s="1"/>
      <c r="I88" s="170"/>
    </row>
    <row r="89" spans="3:9" x14ac:dyDescent="0.25">
      <c r="E89" s="1"/>
      <c r="I89" s="170"/>
    </row>
    <row r="90" spans="3:9" x14ac:dyDescent="0.25">
      <c r="E90" s="1"/>
      <c r="I90" s="170"/>
    </row>
    <row r="91" spans="3:9" x14ac:dyDescent="0.25">
      <c r="I91" s="170"/>
    </row>
    <row r="92" spans="3:9" x14ac:dyDescent="0.25">
      <c r="D92" s="201"/>
      <c r="I92" s="170"/>
    </row>
    <row r="93" spans="3:9" x14ac:dyDescent="0.25">
      <c r="D93" s="201"/>
      <c r="I93" s="170"/>
    </row>
    <row r="94" spans="3:9" x14ac:dyDescent="0.25">
      <c r="D94" s="201"/>
      <c r="I94" s="170"/>
    </row>
    <row r="95" spans="3:9" x14ac:dyDescent="0.25">
      <c r="D95" s="201"/>
      <c r="I95" s="170"/>
    </row>
    <row r="96" spans="3:9" x14ac:dyDescent="0.25">
      <c r="D96" s="201"/>
      <c r="I96" s="170"/>
    </row>
    <row r="97" spans="4:9" x14ac:dyDescent="0.25">
      <c r="D97" s="201"/>
      <c r="I97" s="170"/>
    </row>
    <row r="98" spans="4:9" x14ac:dyDescent="0.25">
      <c r="D98" s="201"/>
      <c r="I98" s="170"/>
    </row>
    <row r="99" spans="4:9" x14ac:dyDescent="0.25">
      <c r="D99" s="201"/>
      <c r="I99" s="170"/>
    </row>
    <row r="100" spans="4:9" x14ac:dyDescent="0.25">
      <c r="D100" s="201"/>
      <c r="E100" s="202"/>
      <c r="I100" s="170"/>
    </row>
    <row r="101" spans="4:9" x14ac:dyDescent="0.25">
      <c r="D101" s="201"/>
      <c r="I101" s="170"/>
    </row>
    <row r="102" spans="4:9" x14ac:dyDescent="0.25">
      <c r="D102" s="201"/>
      <c r="I102" s="170"/>
    </row>
    <row r="103" spans="4:9" x14ac:dyDescent="0.25">
      <c r="D103" s="201"/>
      <c r="I103" s="170"/>
    </row>
    <row r="104" spans="4:9" x14ac:dyDescent="0.25">
      <c r="D104" s="201"/>
      <c r="I104" s="170"/>
    </row>
    <row r="105" spans="4:9" x14ac:dyDescent="0.25">
      <c r="D105" s="201"/>
      <c r="I105" s="170"/>
    </row>
    <row r="106" spans="4:9" x14ac:dyDescent="0.25">
      <c r="D106" s="201"/>
      <c r="I106" s="170"/>
    </row>
    <row r="107" spans="4:9" x14ac:dyDescent="0.25">
      <c r="D107" s="201"/>
      <c r="I107" s="170"/>
    </row>
    <row r="108" spans="4:9" x14ac:dyDescent="0.25">
      <c r="D108" s="201"/>
      <c r="I108" s="170"/>
    </row>
    <row r="109" spans="4:9" x14ac:dyDescent="0.25">
      <c r="D109" s="201"/>
      <c r="I109" s="170"/>
    </row>
    <row r="110" spans="4:9" x14ac:dyDescent="0.25">
      <c r="D110" s="201"/>
      <c r="I110" s="170"/>
    </row>
    <row r="111" spans="4:9" x14ac:dyDescent="0.25">
      <c r="D111" s="201"/>
      <c r="I111" s="170"/>
    </row>
    <row r="112" spans="4:9" x14ac:dyDescent="0.25">
      <c r="D112" s="201"/>
      <c r="I112" s="170"/>
    </row>
    <row r="113" spans="4:9" x14ac:dyDescent="0.25">
      <c r="D113" s="201"/>
      <c r="I113" s="170"/>
    </row>
    <row r="114" spans="4:9" x14ac:dyDescent="0.25">
      <c r="D114" s="201"/>
      <c r="I114" s="170"/>
    </row>
    <row r="115" spans="4:9" x14ac:dyDescent="0.25">
      <c r="D115" s="201"/>
      <c r="I115" s="170"/>
    </row>
    <row r="116" spans="4:9" x14ac:dyDescent="0.25">
      <c r="D116" s="201"/>
      <c r="I116" s="170"/>
    </row>
    <row r="117" spans="4:9" x14ac:dyDescent="0.25">
      <c r="D117" s="201"/>
      <c r="I117" s="170"/>
    </row>
    <row r="118" spans="4:9" x14ac:dyDescent="0.25">
      <c r="D118" s="201"/>
      <c r="I118" s="170"/>
    </row>
    <row r="119" spans="4:9" x14ac:dyDescent="0.25">
      <c r="D119" s="201"/>
      <c r="I119" s="170"/>
    </row>
    <row r="120" spans="4:9" x14ac:dyDescent="0.25">
      <c r="D120" s="201"/>
      <c r="I120" s="170"/>
    </row>
    <row r="121" spans="4:9" x14ac:dyDescent="0.25">
      <c r="D121" s="201"/>
    </row>
    <row r="122" spans="4:9" x14ac:dyDescent="0.25">
      <c r="D122" s="201"/>
    </row>
    <row r="123" spans="4:9" x14ac:dyDescent="0.25">
      <c r="D123" s="201"/>
    </row>
    <row r="124" spans="4:9" x14ac:dyDescent="0.25">
      <c r="D124" s="203"/>
    </row>
    <row r="125" spans="4:9" x14ac:dyDescent="0.25">
      <c r="D125" s="203"/>
    </row>
    <row r="126" spans="4:9" x14ac:dyDescent="0.25">
      <c r="D126" s="203"/>
    </row>
    <row r="127" spans="4:9" x14ac:dyDescent="0.25">
      <c r="D127" s="203"/>
    </row>
    <row r="128" spans="4:9" x14ac:dyDescent="0.25">
      <c r="D128" s="203"/>
    </row>
    <row r="129" spans="4:4" x14ac:dyDescent="0.25">
      <c r="D129" s="203"/>
    </row>
    <row r="130" spans="4:4" x14ac:dyDescent="0.25">
      <c r="D130" s="203"/>
    </row>
    <row r="131" spans="4:4" x14ac:dyDescent="0.25">
      <c r="D131" s="203"/>
    </row>
    <row r="132" spans="4:4" x14ac:dyDescent="0.25">
      <c r="D132" s="203"/>
    </row>
    <row r="133" spans="4:4" x14ac:dyDescent="0.25">
      <c r="D133" s="203"/>
    </row>
    <row r="134" spans="4:4" x14ac:dyDescent="0.25">
      <c r="D134" s="203"/>
    </row>
    <row r="135" spans="4:4" x14ac:dyDescent="0.25">
      <c r="D135" s="203"/>
    </row>
    <row r="136" spans="4:4" x14ac:dyDescent="0.25">
      <c r="D136" s="203"/>
    </row>
    <row r="137" spans="4:4" x14ac:dyDescent="0.25">
      <c r="D137" s="203"/>
    </row>
    <row r="138" spans="4:4" x14ac:dyDescent="0.25">
      <c r="D138" s="203"/>
    </row>
  </sheetData>
  <sheetProtection sheet="1" formatColumns="0" formatRows="0" sort="0" autoFilter="0" pivotTables="0"/>
  <mergeCells count="5">
    <mergeCell ref="C2:K2"/>
    <mergeCell ref="C3:K3"/>
    <mergeCell ref="C4:K4"/>
    <mergeCell ref="C5:K5"/>
    <mergeCell ref="C66:F66"/>
  </mergeCells>
  <conditionalFormatting sqref="H9:I19 H21:I29 H31:I38 H40:I47 H55:H57 H59:H61 J59:J61 J55:J57 J63:J65 H63:H65 H51:I53 H48:H50">
    <cfRule type="containsText" dxfId="49" priority="29" operator="containsText" text="En revisión">
      <formula>NOT(ISERROR(SEARCH("En revisión",H9)))</formula>
    </cfRule>
  </conditionalFormatting>
  <conditionalFormatting sqref="H9:I19 H21:I29 H31:I38 H40:I47 H55:H57 H59:H61 J59:J61 J55:J57 J63:J65 H63:H65 H51:I53 H48:H50">
    <cfRule type="containsText" dxfId="48" priority="28" operator="containsText" text="Sin entrega">
      <formula>NOT(ISERROR(SEARCH("Sin entrega",H9)))</formula>
    </cfRule>
  </conditionalFormatting>
  <conditionalFormatting sqref="H29:I31">
    <cfRule type="containsText" dxfId="47" priority="27" operator="containsText" text="En revisión">
      <formula>NOT(ISERROR(SEARCH("En revisión",H29)))</formula>
    </cfRule>
  </conditionalFormatting>
  <conditionalFormatting sqref="H29:I31">
    <cfRule type="containsText" dxfId="46" priority="26" operator="containsText" text="Sin entrega">
      <formula>NOT(ISERROR(SEARCH("Sin entrega",H29)))</formula>
    </cfRule>
  </conditionalFormatting>
  <conditionalFormatting sqref="H20:I20">
    <cfRule type="containsText" dxfId="45" priority="25" operator="containsText" text="En revisión">
      <formula>NOT(ISERROR(SEARCH("En revisión",H20)))</formula>
    </cfRule>
  </conditionalFormatting>
  <conditionalFormatting sqref="H20:I20">
    <cfRule type="containsText" dxfId="44" priority="24" operator="containsText" text="Sin entrega">
      <formula>NOT(ISERROR(SEARCH("Sin entrega",H20)))</formula>
    </cfRule>
  </conditionalFormatting>
  <conditionalFormatting sqref="H39:I39">
    <cfRule type="containsText" dxfId="43" priority="23" operator="containsText" text="En revisión">
      <formula>NOT(ISERROR(SEARCH("En revisión",H39)))</formula>
    </cfRule>
  </conditionalFormatting>
  <conditionalFormatting sqref="H39:I39">
    <cfRule type="containsText" dxfId="42" priority="22" operator="containsText" text="Sin entrega">
      <formula>NOT(ISERROR(SEARCH("Sin entrega",H39)))</formula>
    </cfRule>
  </conditionalFormatting>
  <conditionalFormatting sqref="J9:J19 J21:J29 J31:J38 J40:J53">
    <cfRule type="containsText" dxfId="41" priority="21" operator="containsText" text="En revisión">
      <formula>NOT(ISERROR(SEARCH("En revisión",J9)))</formula>
    </cfRule>
  </conditionalFormatting>
  <conditionalFormatting sqref="J9:J19 J21:J29 J31:J38 J40:J53">
    <cfRule type="containsText" dxfId="40" priority="20" operator="containsText" text="Sin entrega">
      <formula>NOT(ISERROR(SEARCH("Sin entrega",J9)))</formula>
    </cfRule>
  </conditionalFormatting>
  <conditionalFormatting sqref="J29:J31">
    <cfRule type="containsText" dxfId="39" priority="19" operator="containsText" text="En revisión">
      <formula>NOT(ISERROR(SEARCH("En revisión",J29)))</formula>
    </cfRule>
  </conditionalFormatting>
  <conditionalFormatting sqref="J29:J31">
    <cfRule type="containsText" dxfId="38" priority="18" operator="containsText" text="Sin entrega">
      <formula>NOT(ISERROR(SEARCH("Sin entrega",J29)))</formula>
    </cfRule>
  </conditionalFormatting>
  <conditionalFormatting sqref="J20">
    <cfRule type="containsText" dxfId="37" priority="17" operator="containsText" text="En revisión">
      <formula>NOT(ISERROR(SEARCH("En revisión",J20)))</formula>
    </cfRule>
  </conditionalFormatting>
  <conditionalFormatting sqref="J20">
    <cfRule type="containsText" dxfId="36" priority="16" operator="containsText" text="Sin entrega">
      <formula>NOT(ISERROR(SEARCH("Sin entrega",J20)))</formula>
    </cfRule>
  </conditionalFormatting>
  <conditionalFormatting sqref="J39">
    <cfRule type="containsText" dxfId="35" priority="15" operator="containsText" text="En revisión">
      <formula>NOT(ISERROR(SEARCH("En revisión",J39)))</formula>
    </cfRule>
  </conditionalFormatting>
  <conditionalFormatting sqref="J39">
    <cfRule type="containsText" dxfId="34" priority="14" operator="containsText" text="Sin entrega">
      <formula>NOT(ISERROR(SEARCH("Sin entrega",J39)))</formula>
    </cfRule>
  </conditionalFormatting>
  <conditionalFormatting sqref="I59:I61 I55:I57 I63:I65">
    <cfRule type="containsText" dxfId="33" priority="13" operator="containsText" text="En revisión">
      <formula>NOT(ISERROR(SEARCH("En revisión",I55)))</formula>
    </cfRule>
  </conditionalFormatting>
  <conditionalFormatting sqref="I59:I61 I55:I57 I63:I65">
    <cfRule type="containsText" dxfId="32" priority="12" operator="containsText" text="Sin entrega">
      <formula>NOT(ISERROR(SEARCH("Sin entrega",I55)))</formula>
    </cfRule>
  </conditionalFormatting>
  <conditionalFormatting sqref="J62 H62">
    <cfRule type="containsText" dxfId="31" priority="11" operator="containsText" text="En revisión">
      <formula>NOT(ISERROR(SEARCH("En revisión",H62)))</formula>
    </cfRule>
  </conditionalFormatting>
  <conditionalFormatting sqref="J62 H62">
    <cfRule type="containsText" dxfId="30" priority="10" operator="containsText" text="Sin entrega">
      <formula>NOT(ISERROR(SEARCH("Sin entrega",H62)))</formula>
    </cfRule>
  </conditionalFormatting>
  <conditionalFormatting sqref="I62">
    <cfRule type="containsText" dxfId="29" priority="9" operator="containsText" text="En revisión">
      <formula>NOT(ISERROR(SEARCH("En revisión",I62)))</formula>
    </cfRule>
  </conditionalFormatting>
  <conditionalFormatting sqref="I62">
    <cfRule type="containsText" dxfId="28" priority="8" operator="containsText" text="Sin entrega">
      <formula>NOT(ISERROR(SEARCH("Sin entrega",I62)))</formula>
    </cfRule>
  </conditionalFormatting>
  <conditionalFormatting sqref="H9:H64">
    <cfRule type="containsText" dxfId="27" priority="6" operator="containsText" text="Observado">
      <formula>NOT(ISERROR(SEARCH("Observado",H9)))</formula>
    </cfRule>
    <cfRule type="containsText" dxfId="26" priority="7" operator="containsText" text="Validado">
      <formula>NOT(ISERROR(SEARCH("Validado",H9)))</formula>
    </cfRule>
  </conditionalFormatting>
  <conditionalFormatting sqref="G75:G76">
    <cfRule type="colorScale" priority="5">
      <colorScale>
        <cfvo type="min"/>
        <cfvo type="num" val="1"/>
        <cfvo type="max"/>
        <color rgb="FFFDD3D4"/>
        <color rgb="FFFFFFD5"/>
        <color rgb="FFD9EFDF"/>
      </colorScale>
    </cfRule>
  </conditionalFormatting>
  <conditionalFormatting sqref="I49:I50">
    <cfRule type="containsText" dxfId="25" priority="4" operator="containsText" text="En revisión">
      <formula>NOT(ISERROR(SEARCH("En revisión",I49)))</formula>
    </cfRule>
  </conditionalFormatting>
  <conditionalFormatting sqref="I49:I50">
    <cfRule type="containsText" dxfId="24" priority="3" operator="containsText" text="Sin entrega">
      <formula>NOT(ISERROR(SEARCH("Sin entrega",I49)))</formula>
    </cfRule>
  </conditionalFormatting>
  <conditionalFormatting sqref="I48">
    <cfRule type="containsText" dxfId="23" priority="2" operator="containsText" text="En revisión">
      <formula>NOT(ISERROR(SEARCH("En revisión",I48)))</formula>
    </cfRule>
  </conditionalFormatting>
  <conditionalFormatting sqref="I48">
    <cfRule type="containsText" dxfId="22" priority="1" operator="containsText" text="Sin entrega">
      <formula>NOT(ISERROR(SEARCH("Sin entrega",I48)))</formula>
    </cfRule>
  </conditionalFormatting>
  <dataValidations count="2">
    <dataValidation type="list" allowBlank="1" showInputMessage="1" showErrorMessage="1" sqref="H9:H44 H46:H53 H55:H57 H59:H64">
      <formula1>$L$2:$L$5</formula1>
    </dataValidation>
    <dataValidation type="list" allowBlank="1" showInputMessage="1" showErrorMessage="1" sqref="K9:K44 K46:K53 K55:K57 K59:K64">
      <formula1>$M$2:$M$3</formula1>
    </dataValidation>
  </dataValidations>
  <printOptions horizontalCentered="1"/>
  <pageMargins left="0" right="0" top="0.51181102362204722" bottom="0.39370078740157483" header="0.31496062992125984" footer="0.31496062992125984"/>
  <pageSetup paperSize="9" scale="71" fitToHeight="0" orientation="portrait" horizontalDpi="300" verticalDpi="300" r:id="rId1"/>
  <headerFooter>
    <oddFooter>&amp;C&amp;"Book Antiqua,Normal"&amp;10&amp;K002060Página &amp;P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DPLAN</dc:creator>
  <cp:lastModifiedBy>DPLAN</cp:lastModifiedBy>
  <dcterms:created xsi:type="dcterms:W3CDTF">2020-12-24T13:15:34Z</dcterms:created>
  <dcterms:modified xsi:type="dcterms:W3CDTF">2020-12-24T13:16:12Z</dcterms:modified>
</cp:coreProperties>
</file>